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00" tabRatio="697" activeTab="1"/>
  </bookViews>
  <sheets>
    <sheet name="外业概算" sheetId="1" r:id="rId1"/>
    <sheet name="二等水准测量成果表（1）" sheetId="2" r:id="rId2"/>
    <sheet name="二等水准测量成果表 (2)" sheetId="3" r:id="rId3"/>
    <sheet name="二等水准测量成果表 (3)" sheetId="4" r:id="rId4"/>
    <sheet name="二等水准测量成果表 (4)" sheetId="5" r:id="rId5"/>
  </sheets>
  <definedNames>
    <definedName name="_xlnm._FilterDatabase" localSheetId="0" hidden="1">外业概算!$A$4:$AH$30</definedName>
    <definedName name="_xlnm.Print_Area" localSheetId="0">外业概算!$A$1:$AH$77</definedName>
    <definedName name="_xlnm.Print_Titles" localSheetId="0">外业概算!$1:$4</definedName>
  </definedNames>
  <calcPr calcId="144525"/>
</workbook>
</file>

<file path=xl/sharedStrings.xml><?xml version="1.0" encoding="utf-8"?>
<sst xmlns="http://schemas.openxmlformats.org/spreadsheetml/2006/main" count="582" uniqueCount="130">
  <si>
    <t>二等水准测量外业高差计算</t>
  </si>
  <si>
    <t>路线名称：</t>
  </si>
  <si>
    <t>自 S1-1 至 S1-1</t>
  </si>
  <si>
    <t>施测年份：2023</t>
  </si>
  <si>
    <t>编算者：周元华</t>
  </si>
  <si>
    <t>校算者：谭远模</t>
  </si>
  <si>
    <t>检查者：朱小灵</t>
  </si>
  <si>
    <t>点序号</t>
  </si>
  <si>
    <t>二等点号</t>
  </si>
  <si>
    <t>三等点号</t>
  </si>
  <si>
    <t>实地点号</t>
  </si>
  <si>
    <t>道路土质</t>
  </si>
  <si>
    <t>测段距离/m</t>
  </si>
  <si>
    <t>往测开始、结束时刻</t>
  </si>
  <si>
    <t>返测开始、结束时刻</t>
  </si>
  <si>
    <t>往测上午测站数</t>
  </si>
  <si>
    <t>往测下午测站数</t>
  </si>
  <si>
    <t>返测上午测站数</t>
  </si>
  <si>
    <t>返测下午测站数</t>
  </si>
  <si>
    <t>往测  温度  /℃</t>
  </si>
  <si>
    <t>返测    温度  /℃</t>
  </si>
  <si>
    <t>往测高差
/m</t>
  </si>
  <si>
    <t>返测高差
/m</t>
  </si>
  <si>
    <t>往返测高差不符值  △/mm</t>
  </si>
  <si>
    <t>不符值累积∑/mm</t>
  </si>
  <si>
    <t>纬度
 /°</t>
  </si>
  <si>
    <t>经度 
/°</t>
  </si>
  <si>
    <t>概略高程/m</t>
  </si>
  <si>
    <t>往测标尺长度改正/mm</t>
  </si>
  <si>
    <t>返测标尺长度改正/mm</t>
  </si>
  <si>
    <t>往测标尺温度改正/mm</t>
  </si>
  <si>
    <t>返测标尺温度改正/mm</t>
  </si>
  <si>
    <t>正常水准面不平行改正/mm</t>
  </si>
  <si>
    <t>重力异常改正/mm</t>
  </si>
  <si>
    <t>往测固体潮改正/mm</t>
  </si>
  <si>
    <t>返测固体潮改正/mm</t>
  </si>
  <si>
    <t>往返测高差中数/m</t>
  </si>
  <si>
    <t>高差改正数/m</t>
  </si>
  <si>
    <t>改正后测段高差</t>
  </si>
  <si>
    <t>标尺号</t>
  </si>
  <si>
    <t>备注</t>
  </si>
  <si>
    <t>A1</t>
  </si>
  <si>
    <t>S1-1</t>
  </si>
  <si>
    <t>沥青路    坚实</t>
  </si>
  <si>
    <t>60581/60582</t>
  </si>
  <si>
    <t>仪器：南方DL-2007</t>
  </si>
  <si>
    <t>A2</t>
  </si>
  <si>
    <t>S2-1</t>
  </si>
  <si>
    <t>编号：015091</t>
  </si>
  <si>
    <t>标尺号1：60581</t>
  </si>
  <si>
    <t>A3</t>
  </si>
  <si>
    <t>S3-1</t>
  </si>
  <si>
    <t>标尺号2：60582</t>
  </si>
  <si>
    <t>f=+0.000mm/m</t>
  </si>
  <si>
    <t>A4</t>
  </si>
  <si>
    <t>S4-1</t>
  </si>
  <si>
    <t>A5</t>
  </si>
  <si>
    <t>S5-1</t>
  </si>
  <si>
    <t>A6</t>
  </si>
  <si>
    <t>S6-1</t>
  </si>
  <si>
    <t>A7</t>
  </si>
  <si>
    <t>S7-1</t>
  </si>
  <si>
    <t>沥青路、水泥路    坚实</t>
  </si>
  <si>
    <t>B1</t>
  </si>
  <si>
    <t>C1</t>
  </si>
  <si>
    <t>S1-2</t>
  </si>
  <si>
    <t>水泥路    坚实</t>
  </si>
  <si>
    <t>B2</t>
  </si>
  <si>
    <t>C2</t>
  </si>
  <si>
    <t>S2-2</t>
  </si>
  <si>
    <t>B3</t>
  </si>
  <si>
    <t>C3</t>
  </si>
  <si>
    <t>S3-2</t>
  </si>
  <si>
    <t>B4</t>
  </si>
  <si>
    <t>C4</t>
  </si>
  <si>
    <t>S4-2</t>
  </si>
  <si>
    <t>B5</t>
  </si>
  <si>
    <t>C5</t>
  </si>
  <si>
    <t>S5-2</t>
  </si>
  <si>
    <t>B6</t>
  </si>
  <si>
    <t>C6</t>
  </si>
  <si>
    <t>S6-2</t>
  </si>
  <si>
    <t>B7</t>
  </si>
  <si>
    <t>C7</t>
  </si>
  <si>
    <t>S7-2</t>
  </si>
  <si>
    <t>S1-3</t>
  </si>
  <si>
    <t>S2-3</t>
  </si>
  <si>
    <t>S3-3</t>
  </si>
  <si>
    <t>S4-3</t>
  </si>
  <si>
    <t>S5-3</t>
  </si>
  <si>
    <t>S6-3</t>
  </si>
  <si>
    <t>S7-3</t>
  </si>
  <si>
    <t>D1</t>
  </si>
  <si>
    <t>S1-4</t>
  </si>
  <si>
    <t>D2</t>
  </si>
  <si>
    <t>S2-4</t>
  </si>
  <si>
    <t>D3</t>
  </si>
  <si>
    <t>S3-4</t>
  </si>
  <si>
    <t>D4</t>
  </si>
  <si>
    <t>S4-4</t>
  </si>
  <si>
    <t>D5</t>
  </si>
  <si>
    <t>S5-4</t>
  </si>
  <si>
    <t>D6</t>
  </si>
  <si>
    <t>S6-4</t>
  </si>
  <si>
    <t>D7</t>
  </si>
  <si>
    <t>S7-4</t>
  </si>
  <si>
    <t>石砖路    坚实</t>
  </si>
  <si>
    <t>S1-5</t>
  </si>
  <si>
    <t>S2-5</t>
  </si>
  <si>
    <t>S3-5</t>
  </si>
  <si>
    <t>S4-5</t>
  </si>
  <si>
    <t>S5-5</t>
  </si>
  <si>
    <t>S6-5</t>
  </si>
  <si>
    <t>S7-5</t>
  </si>
  <si>
    <t>/</t>
  </si>
  <si>
    <t>闭合差计算</t>
  </si>
  <si>
    <t>合计</t>
  </si>
  <si>
    <t>二等水准测量高差成果表</t>
  </si>
  <si>
    <t>第1组</t>
  </si>
  <si>
    <t>测段起点</t>
  </si>
  <si>
    <t>测段终点</t>
  </si>
  <si>
    <t>高差</t>
  </si>
  <si>
    <t>高程</t>
  </si>
  <si>
    <t>第2组</t>
  </si>
  <si>
    <t>第3组</t>
  </si>
  <si>
    <t>第4组</t>
  </si>
  <si>
    <t>第5组</t>
  </si>
  <si>
    <t>第6组</t>
  </si>
  <si>
    <t>第7组</t>
  </si>
  <si>
    <t>第一组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</si>
</sst>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000_ "/>
    <numFmt numFmtId="178" formatCode="0_ "/>
    <numFmt numFmtId="179" formatCode="0.00_ "/>
    <numFmt numFmtId="180" formatCode="0.0_);[Red]\(0.0\)"/>
    <numFmt numFmtId="181" formatCode="0.000000_ "/>
    <numFmt numFmtId="182" formatCode="0.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b/>
      <sz val="14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76" fontId="2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77" fontId="2" fillId="0" borderId="2" xfId="0" applyNumberFormat="1" applyFont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176" fontId="0" fillId="0" borderId="2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3" fillId="2" borderId="0" xfId="0" applyFont="1" applyFill="1" applyAlignment="1">
      <alignment horizontal="center" vertical="center"/>
    </xf>
    <xf numFmtId="178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 wrapText="1"/>
    </xf>
    <xf numFmtId="179" fontId="4" fillId="2" borderId="0" xfId="0" applyNumberFormat="1" applyFont="1" applyFill="1" applyAlignment="1">
      <alignment horizontal="center" vertical="center"/>
    </xf>
    <xf numFmtId="178" fontId="4" fillId="2" borderId="0" xfId="0" applyNumberFormat="1" applyFont="1" applyFill="1">
      <alignment vertical="center"/>
    </xf>
    <xf numFmtId="180" fontId="4" fillId="2" borderId="0" xfId="0" applyNumberFormat="1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/>
    </xf>
    <xf numFmtId="181" fontId="4" fillId="2" borderId="0" xfId="0" applyNumberFormat="1" applyFont="1" applyFill="1" applyAlignment="1">
      <alignment horizontal="center" vertical="center"/>
    </xf>
    <xf numFmtId="182" fontId="4" fillId="2" borderId="0" xfId="0" applyNumberFormat="1" applyFont="1" applyFill="1" applyAlignment="1">
      <alignment horizontal="center" vertical="center"/>
    </xf>
    <xf numFmtId="177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9" fontId="3" fillId="2" borderId="0" xfId="0" applyNumberFormat="1" applyFont="1" applyFill="1">
      <alignment vertical="center"/>
    </xf>
    <xf numFmtId="49" fontId="3" fillId="2" borderId="0" xfId="0" applyNumberFormat="1" applyFont="1" applyFill="1" applyAlignment="1">
      <alignment horizontal="left" vertical="center"/>
    </xf>
    <xf numFmtId="178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wrapText="1"/>
    </xf>
    <xf numFmtId="179" fontId="3" fillId="2" borderId="0" xfId="0" applyNumberFormat="1" applyFont="1" applyFill="1" applyAlignment="1">
      <alignment horizontal="center" vertical="center"/>
    </xf>
    <xf numFmtId="178" fontId="3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7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179" fontId="3" fillId="2" borderId="5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>
      <alignment vertical="center"/>
    </xf>
    <xf numFmtId="178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179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80" fontId="3" fillId="2" borderId="0" xfId="0" applyNumberFormat="1" applyFont="1" applyFill="1" applyAlignment="1">
      <alignment horizontal="center" vertical="center"/>
    </xf>
    <xf numFmtId="180" fontId="3" fillId="2" borderId="0" xfId="0" applyNumberFormat="1" applyFont="1" applyFill="1">
      <alignment vertical="center"/>
    </xf>
    <xf numFmtId="178" fontId="3" fillId="2" borderId="0" xfId="0" applyNumberFormat="1" applyFont="1" applyFill="1">
      <alignment vertical="center"/>
    </xf>
    <xf numFmtId="177" fontId="3" fillId="2" borderId="0" xfId="0" applyNumberFormat="1" applyFont="1" applyFill="1" applyAlignment="1">
      <alignment horizontal="center" vertical="center"/>
    </xf>
    <xf numFmtId="180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>
      <alignment vertical="center"/>
    </xf>
    <xf numFmtId="180" fontId="3" fillId="2" borderId="3" xfId="0" applyNumberFormat="1" applyFont="1" applyFill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/>
    </xf>
    <xf numFmtId="181" fontId="3" fillId="2" borderId="0" xfId="0" applyNumberFormat="1" applyFont="1" applyFill="1" applyAlignment="1">
      <alignment horizontal="center" vertical="center"/>
    </xf>
    <xf numFmtId="182" fontId="3" fillId="2" borderId="0" xfId="0" applyNumberFormat="1" applyFont="1" applyFill="1" applyAlignment="1">
      <alignment horizontal="center" vertical="center"/>
    </xf>
    <xf numFmtId="181" fontId="3" fillId="2" borderId="3" xfId="0" applyNumberFormat="1" applyFont="1" applyFill="1" applyBorder="1" applyAlignment="1">
      <alignment horizontal="center" vertical="center" wrapText="1"/>
    </xf>
    <xf numFmtId="182" fontId="3" fillId="2" borderId="3" xfId="0" applyNumberFormat="1" applyFont="1" applyFill="1" applyBorder="1" applyAlignment="1">
      <alignment horizontal="center" vertical="center" wrapText="1"/>
    </xf>
    <xf numFmtId="181" fontId="3" fillId="2" borderId="3" xfId="0" applyNumberFormat="1" applyFont="1" applyFill="1" applyBorder="1" applyAlignment="1">
      <alignment horizontal="center" vertical="center"/>
    </xf>
    <xf numFmtId="182" fontId="3" fillId="2" borderId="3" xfId="0" applyNumberFormat="1" applyFont="1" applyFill="1" applyBorder="1" applyAlignment="1">
      <alignment horizontal="center" vertical="center"/>
    </xf>
    <xf numFmtId="179" fontId="3" fillId="2" borderId="6" xfId="0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/>
    </xf>
    <xf numFmtId="179" fontId="3" fillId="2" borderId="7" xfId="0" applyNumberFormat="1" applyFont="1" applyFill="1" applyBorder="1" applyAlignment="1">
      <alignment horizontal="center" vertical="center"/>
    </xf>
    <xf numFmtId="177" fontId="3" fillId="2" borderId="7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177" fontId="3" fillId="2" borderId="0" xfId="0" applyNumberFormat="1" applyFont="1" applyFill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179" fontId="3" fillId="2" borderId="3" xfId="0" applyNumberFormat="1" applyFont="1" applyFill="1" applyBorder="1">
      <alignment vertical="center"/>
    </xf>
    <xf numFmtId="178" fontId="3" fillId="2" borderId="6" xfId="0" applyNumberFormat="1" applyFont="1" applyFill="1" applyBorder="1">
      <alignment vertical="center"/>
    </xf>
    <xf numFmtId="178" fontId="3" fillId="2" borderId="5" xfId="0" applyNumberFormat="1" applyFont="1" applyFill="1" applyBorder="1">
      <alignment vertical="center"/>
    </xf>
    <xf numFmtId="177" fontId="3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H77"/>
  <sheetViews>
    <sheetView view="pageBreakPreview" zoomScaleNormal="100" workbookViewId="0">
      <selection activeCell="AF4" sqref="AF4"/>
    </sheetView>
  </sheetViews>
  <sheetFormatPr defaultColWidth="9" defaultRowHeight="15.9" customHeight="1"/>
  <cols>
    <col min="1" max="3" width="3.44444444444444" style="24" customWidth="1"/>
    <col min="4" max="4" width="4.75" style="25" customWidth="1"/>
    <col min="5" max="5" width="7.12962962962963" style="26" customWidth="1"/>
    <col min="6" max="6" width="6.75" style="27" customWidth="1"/>
    <col min="7" max="8" width="9.33333333333333" style="25" hidden="1" customWidth="1"/>
    <col min="9" max="12" width="4.11111111111111" style="28" hidden="1" customWidth="1"/>
    <col min="13" max="14" width="5" style="29" hidden="1" customWidth="1"/>
    <col min="15" max="15" width="8.12962962962963" style="30" customWidth="1"/>
    <col min="16" max="16" width="7.75" style="30" customWidth="1"/>
    <col min="17" max="18" width="6.66666666666667" style="27" customWidth="1"/>
    <col min="19" max="19" width="9" style="31" hidden="1" customWidth="1"/>
    <col min="20" max="20" width="10.4444444444444" style="31" hidden="1" customWidth="1"/>
    <col min="21" max="21" width="7.66666666666667" style="32" hidden="1" customWidth="1"/>
    <col min="22" max="26" width="5.87962962962963" style="27" hidden="1" customWidth="1"/>
    <col min="27" max="27" width="6.33333333333333" style="27" hidden="1" customWidth="1"/>
    <col min="28" max="29" width="5.87962962962963" style="27" hidden="1" customWidth="1"/>
    <col min="30" max="30" width="8.87962962962963" style="30" customWidth="1"/>
    <col min="31" max="31" width="7.37037037037037" style="30" customWidth="1"/>
    <col min="32" max="32" width="8.37037037037037" style="30" customWidth="1"/>
    <col min="33" max="33" width="5.75" style="33" customWidth="1"/>
    <col min="34" max="34" width="11.3703703703704" style="27" customWidth="1"/>
    <col min="35" max="16384" width="9" style="34"/>
  </cols>
  <sheetData>
    <row r="1" ht="30.75" customHeight="1" spans="1:34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76"/>
    </row>
    <row r="2" s="23" customFormat="1" customHeight="1" spans="1:34">
      <c r="A2" s="36" t="s">
        <v>1</v>
      </c>
      <c r="B2" s="36"/>
      <c r="C2" s="36"/>
      <c r="D2" s="36"/>
      <c r="E2" s="36"/>
      <c r="F2" s="37"/>
      <c r="G2" s="38" t="s">
        <v>2</v>
      </c>
      <c r="H2" s="38"/>
      <c r="I2" s="38"/>
      <c r="J2" s="56" t="s">
        <v>3</v>
      </c>
      <c r="K2" s="56"/>
      <c r="L2" s="56"/>
      <c r="M2" s="56"/>
      <c r="N2" s="57"/>
      <c r="O2" s="56" t="s">
        <v>4</v>
      </c>
      <c r="P2" s="56"/>
      <c r="Q2" s="37"/>
      <c r="R2" s="65"/>
      <c r="S2" s="65"/>
      <c r="V2" s="42" t="s">
        <v>5</v>
      </c>
      <c r="W2" s="42"/>
      <c r="X2" s="42"/>
      <c r="Y2" s="42"/>
      <c r="Z2" s="42"/>
      <c r="AA2" s="42" t="s">
        <v>6</v>
      </c>
      <c r="AB2" s="42"/>
      <c r="AC2" s="42"/>
      <c r="AD2" s="42"/>
      <c r="AE2" s="42"/>
      <c r="AF2" s="42"/>
      <c r="AG2" s="42"/>
      <c r="AH2" s="37"/>
    </row>
    <row r="3" s="23" customFormat="1" ht="8.25" customHeight="1" spans="1:34">
      <c r="A3" s="39"/>
      <c r="B3" s="39"/>
      <c r="C3" s="39"/>
      <c r="D3" s="40"/>
      <c r="E3" s="41"/>
      <c r="F3" s="42"/>
      <c r="G3" s="40"/>
      <c r="H3" s="40"/>
      <c r="I3" s="58"/>
      <c r="J3" s="58"/>
      <c r="K3" s="58"/>
      <c r="L3" s="58"/>
      <c r="M3" s="56"/>
      <c r="N3" s="56"/>
      <c r="O3" s="59"/>
      <c r="P3" s="59"/>
      <c r="Q3" s="42"/>
      <c r="R3" s="42"/>
      <c r="S3" s="65"/>
      <c r="T3" s="65"/>
      <c r="U3" s="66"/>
      <c r="V3" s="42"/>
      <c r="W3" s="42"/>
      <c r="X3" s="42"/>
      <c r="Y3" s="42"/>
      <c r="Z3" s="42"/>
      <c r="AA3" s="42"/>
      <c r="AB3" s="42"/>
      <c r="AC3" s="42"/>
      <c r="AD3" s="59"/>
      <c r="AE3" s="59"/>
      <c r="AF3" s="59"/>
      <c r="AG3" s="77"/>
      <c r="AH3" s="42"/>
    </row>
    <row r="4" s="23" customFormat="1" ht="52.5" customHeight="1" spans="1:34">
      <c r="A4" s="43" t="s">
        <v>7</v>
      </c>
      <c r="B4" s="43" t="s">
        <v>8</v>
      </c>
      <c r="C4" s="43" t="s">
        <v>9</v>
      </c>
      <c r="D4" s="44" t="s">
        <v>10</v>
      </c>
      <c r="E4" s="44" t="s">
        <v>11</v>
      </c>
      <c r="F4" s="45" t="s">
        <v>12</v>
      </c>
      <c r="G4" s="46" t="s">
        <v>13</v>
      </c>
      <c r="H4" s="44" t="s">
        <v>14</v>
      </c>
      <c r="I4" s="43" t="s">
        <v>15</v>
      </c>
      <c r="J4" s="43" t="s">
        <v>16</v>
      </c>
      <c r="K4" s="43" t="s">
        <v>17</v>
      </c>
      <c r="L4" s="43" t="s">
        <v>18</v>
      </c>
      <c r="M4" s="60" t="s">
        <v>19</v>
      </c>
      <c r="N4" s="60" t="s">
        <v>20</v>
      </c>
      <c r="O4" s="61" t="s">
        <v>21</v>
      </c>
      <c r="P4" s="61" t="s">
        <v>22</v>
      </c>
      <c r="Q4" s="45" t="s">
        <v>23</v>
      </c>
      <c r="R4" s="45" t="s">
        <v>24</v>
      </c>
      <c r="S4" s="67" t="s">
        <v>25</v>
      </c>
      <c r="T4" s="67" t="s">
        <v>26</v>
      </c>
      <c r="U4" s="68" t="s">
        <v>27</v>
      </c>
      <c r="V4" s="45" t="s">
        <v>28</v>
      </c>
      <c r="W4" s="45" t="s">
        <v>29</v>
      </c>
      <c r="X4" s="45" t="s">
        <v>30</v>
      </c>
      <c r="Y4" s="45" t="s">
        <v>31</v>
      </c>
      <c r="Z4" s="45" t="s">
        <v>32</v>
      </c>
      <c r="AA4" s="45" t="s">
        <v>33</v>
      </c>
      <c r="AB4" s="45" t="s">
        <v>34</v>
      </c>
      <c r="AC4" s="45" t="s">
        <v>35</v>
      </c>
      <c r="AD4" s="61" t="s">
        <v>36</v>
      </c>
      <c r="AE4" s="61" t="s">
        <v>37</v>
      </c>
      <c r="AF4" s="61" t="s">
        <v>38</v>
      </c>
      <c r="AG4" s="61" t="s">
        <v>39</v>
      </c>
      <c r="AH4" s="44" t="s">
        <v>40</v>
      </c>
    </row>
    <row r="5" s="23" customFormat="1" customHeight="1" spans="1:34">
      <c r="A5" s="47">
        <v>1</v>
      </c>
      <c r="B5" s="48" t="s">
        <v>41</v>
      </c>
      <c r="C5" s="48" t="s">
        <v>41</v>
      </c>
      <c r="D5" s="48" t="s">
        <v>42</v>
      </c>
      <c r="E5" s="49" t="s">
        <v>43</v>
      </c>
      <c r="F5" s="50">
        <v>41.7145</v>
      </c>
      <c r="G5" s="51"/>
      <c r="H5" s="51"/>
      <c r="I5" s="62"/>
      <c r="J5" s="62"/>
      <c r="K5" s="62"/>
      <c r="L5" s="62"/>
      <c r="M5" s="63"/>
      <c r="N5" s="63"/>
      <c r="O5" s="64">
        <v>0.06166</v>
      </c>
      <c r="P5" s="64">
        <v>-0.0616</v>
      </c>
      <c r="Q5" s="54">
        <f>(O5+P5)*1000</f>
        <v>0.0599999999999976</v>
      </c>
      <c r="R5" s="54">
        <v>0</v>
      </c>
      <c r="S5" s="67"/>
      <c r="T5" s="69"/>
      <c r="U5" s="70"/>
      <c r="V5" s="54">
        <f>0*O5</f>
        <v>0</v>
      </c>
      <c r="W5" s="54">
        <f>0*P5</f>
        <v>0</v>
      </c>
      <c r="X5" s="54">
        <v>0</v>
      </c>
      <c r="Y5" s="54">
        <v>0</v>
      </c>
      <c r="Z5" s="71">
        <v>0</v>
      </c>
      <c r="AA5" s="71">
        <v>0</v>
      </c>
      <c r="AB5" s="54">
        <v>0</v>
      </c>
      <c r="AC5" s="54">
        <v>0</v>
      </c>
      <c r="AD5" s="64">
        <f>(O5-P5)*0.5+(V5+W5+X5+Y5+Z5+AA5+AB5+AC5)*0.001</f>
        <v>0.06163</v>
      </c>
      <c r="AE5" s="72">
        <f>-F5/2963.5*0.0002</f>
        <v>-2.81521849164839e-6</v>
      </c>
      <c r="AF5" s="72">
        <f>AD5+AE5</f>
        <v>0.0616271847815084</v>
      </c>
      <c r="AG5" s="61" t="s">
        <v>44</v>
      </c>
      <c r="AH5" s="78" t="s">
        <v>45</v>
      </c>
    </row>
    <row r="6" s="23" customFormat="1" customHeight="1" spans="1:34">
      <c r="A6" s="52"/>
      <c r="B6" s="53"/>
      <c r="C6" s="53"/>
      <c r="D6" s="53"/>
      <c r="E6" s="44"/>
      <c r="F6" s="54"/>
      <c r="G6" s="51"/>
      <c r="H6" s="51"/>
      <c r="I6" s="62"/>
      <c r="J6" s="62"/>
      <c r="K6" s="62"/>
      <c r="L6" s="62"/>
      <c r="M6" s="63"/>
      <c r="N6" s="63"/>
      <c r="O6" s="64"/>
      <c r="P6" s="64"/>
      <c r="Q6" s="54"/>
      <c r="R6" s="54"/>
      <c r="S6" s="67"/>
      <c r="T6" s="69"/>
      <c r="U6" s="70"/>
      <c r="V6" s="54"/>
      <c r="W6" s="54"/>
      <c r="X6" s="54"/>
      <c r="Y6" s="54"/>
      <c r="Z6" s="73"/>
      <c r="AA6" s="73"/>
      <c r="AB6" s="54"/>
      <c r="AC6" s="54"/>
      <c r="AD6" s="64"/>
      <c r="AE6" s="74"/>
      <c r="AF6" s="74"/>
      <c r="AG6" s="61"/>
      <c r="AH6" s="49"/>
    </row>
    <row r="7" s="23" customFormat="1" customHeight="1" spans="1:34">
      <c r="A7" s="52">
        <v>2</v>
      </c>
      <c r="B7" s="48" t="s">
        <v>46</v>
      </c>
      <c r="C7" s="48" t="s">
        <v>46</v>
      </c>
      <c r="D7" s="53" t="s">
        <v>47</v>
      </c>
      <c r="E7" s="44"/>
      <c r="F7" s="54"/>
      <c r="G7" s="51"/>
      <c r="H7" s="51"/>
      <c r="I7" s="62"/>
      <c r="J7" s="62"/>
      <c r="K7" s="62"/>
      <c r="L7" s="62"/>
      <c r="M7" s="63"/>
      <c r="N7" s="63"/>
      <c r="O7" s="64"/>
      <c r="P7" s="64"/>
      <c r="Q7" s="54"/>
      <c r="R7" s="54">
        <f>R5+Q5</f>
        <v>0.0599999999999976</v>
      </c>
      <c r="S7" s="69"/>
      <c r="T7" s="69"/>
      <c r="U7" s="70"/>
      <c r="V7" s="54"/>
      <c r="W7" s="54"/>
      <c r="X7" s="54"/>
      <c r="Y7" s="54"/>
      <c r="Z7" s="50"/>
      <c r="AA7" s="50"/>
      <c r="AB7" s="54"/>
      <c r="AC7" s="54"/>
      <c r="AD7" s="64"/>
      <c r="AE7" s="75"/>
      <c r="AF7" s="75"/>
      <c r="AG7" s="61"/>
      <c r="AH7" s="51" t="s">
        <v>48</v>
      </c>
    </row>
    <row r="8" s="23" customFormat="1" customHeight="1" spans="1:34">
      <c r="A8" s="52"/>
      <c r="B8" s="53"/>
      <c r="C8" s="53"/>
      <c r="D8" s="53"/>
      <c r="E8" s="44" t="s">
        <v>43</v>
      </c>
      <c r="F8" s="54">
        <v>42.5395</v>
      </c>
      <c r="G8" s="51"/>
      <c r="H8" s="51"/>
      <c r="I8" s="62"/>
      <c r="J8" s="62"/>
      <c r="K8" s="62"/>
      <c r="L8" s="62"/>
      <c r="M8" s="63"/>
      <c r="N8" s="63"/>
      <c r="O8" s="64">
        <v>0.0199</v>
      </c>
      <c r="P8" s="64">
        <v>-0.01992</v>
      </c>
      <c r="Q8" s="54">
        <f>(O8+P8)*1000</f>
        <v>-0.0199999999999992</v>
      </c>
      <c r="R8" s="54"/>
      <c r="S8" s="69"/>
      <c r="T8" s="69"/>
      <c r="U8" s="70"/>
      <c r="V8" s="54">
        <f>0*O8</f>
        <v>0</v>
      </c>
      <c r="W8" s="54">
        <f>0*P8</f>
        <v>0</v>
      </c>
      <c r="X8" s="54">
        <v>0</v>
      </c>
      <c r="Y8" s="71">
        <v>0</v>
      </c>
      <c r="Z8" s="71">
        <v>0</v>
      </c>
      <c r="AA8" s="71">
        <v>0</v>
      </c>
      <c r="AB8" s="54">
        <v>0</v>
      </c>
      <c r="AC8" s="54">
        <v>0</v>
      </c>
      <c r="AD8" s="64">
        <f>(O8-P8)*0.5+(V8+W8+X8+Y8+Z8+AA8+AB8+AC8)*0.001</f>
        <v>0.01991</v>
      </c>
      <c r="AE8" s="72">
        <f>-F8/2963.5*0.0002</f>
        <v>-2.8708959001181e-6</v>
      </c>
      <c r="AF8" s="72">
        <f>AD8+AE8</f>
        <v>0.0199071291040999</v>
      </c>
      <c r="AG8" s="61" t="s">
        <v>44</v>
      </c>
      <c r="AH8" s="51" t="s">
        <v>49</v>
      </c>
    </row>
    <row r="9" s="23" customFormat="1" customHeight="1" spans="1:34">
      <c r="A9" s="52">
        <v>3</v>
      </c>
      <c r="B9" s="48" t="s">
        <v>50</v>
      </c>
      <c r="C9" s="48" t="s">
        <v>50</v>
      </c>
      <c r="D9" s="53" t="s">
        <v>51</v>
      </c>
      <c r="E9" s="44"/>
      <c r="F9" s="54"/>
      <c r="G9" s="51"/>
      <c r="H9" s="51"/>
      <c r="I9" s="62"/>
      <c r="J9" s="62"/>
      <c r="K9" s="62"/>
      <c r="L9" s="62"/>
      <c r="M9" s="63"/>
      <c r="N9" s="63"/>
      <c r="O9" s="64"/>
      <c r="P9" s="64"/>
      <c r="Q9" s="54"/>
      <c r="R9" s="54">
        <f>R7+Q8</f>
        <v>0.0399999999999984</v>
      </c>
      <c r="S9" s="69"/>
      <c r="T9" s="69"/>
      <c r="U9" s="70"/>
      <c r="V9" s="54"/>
      <c r="W9" s="54"/>
      <c r="X9" s="54"/>
      <c r="Y9" s="50"/>
      <c r="Z9" s="50"/>
      <c r="AA9" s="50"/>
      <c r="AB9" s="54"/>
      <c r="AC9" s="54"/>
      <c r="AD9" s="64"/>
      <c r="AE9" s="75"/>
      <c r="AF9" s="75"/>
      <c r="AG9" s="61"/>
      <c r="AH9" s="51" t="s">
        <v>52</v>
      </c>
    </row>
    <row r="10" s="23" customFormat="1" customHeight="1" spans="1:34">
      <c r="A10" s="52"/>
      <c r="B10" s="53"/>
      <c r="C10" s="53"/>
      <c r="D10" s="53"/>
      <c r="E10" s="44" t="s">
        <v>43</v>
      </c>
      <c r="F10" s="54">
        <v>47.8605</v>
      </c>
      <c r="G10" s="51"/>
      <c r="H10" s="51"/>
      <c r="I10" s="62"/>
      <c r="J10" s="62"/>
      <c r="K10" s="62"/>
      <c r="L10" s="62"/>
      <c r="M10" s="63"/>
      <c r="N10" s="63"/>
      <c r="O10" s="64">
        <v>-0.01839</v>
      </c>
      <c r="P10" s="64">
        <v>0.01844</v>
      </c>
      <c r="Q10" s="54">
        <f>(O10+P10)*1000</f>
        <v>0.0500000000000014</v>
      </c>
      <c r="R10" s="54"/>
      <c r="S10" s="69"/>
      <c r="T10" s="69"/>
      <c r="U10" s="70"/>
      <c r="V10" s="54">
        <f t="shared" ref="V10" si="0">0*O10</f>
        <v>0</v>
      </c>
      <c r="W10" s="54">
        <f t="shared" ref="W10" si="1">0*P10</f>
        <v>0</v>
      </c>
      <c r="X10" s="54">
        <v>0</v>
      </c>
      <c r="Y10" s="71">
        <v>0</v>
      </c>
      <c r="Z10" s="71">
        <v>0</v>
      </c>
      <c r="AA10" s="71">
        <v>0</v>
      </c>
      <c r="AB10" s="54">
        <v>0</v>
      </c>
      <c r="AC10" s="54">
        <v>0</v>
      </c>
      <c r="AD10" s="64">
        <f>(O10-P10)*0.5+(V10+W10+X10+Y10+Z10+AA10+AB10+AC10)*0.001</f>
        <v>-0.018415</v>
      </c>
      <c r="AE10" s="72">
        <f t="shared" ref="AE10" si="2">-F10/2963.5*0.0002</f>
        <v>-3.2299983128058e-6</v>
      </c>
      <c r="AF10" s="72">
        <f t="shared" ref="AF10" si="3">AD10+AE10</f>
        <v>-0.0184182299983128</v>
      </c>
      <c r="AG10" s="61" t="s">
        <v>44</v>
      </c>
      <c r="AH10" s="51" t="s">
        <v>53</v>
      </c>
    </row>
    <row r="11" s="23" customFormat="1" customHeight="1" spans="1:34">
      <c r="A11" s="52">
        <v>4</v>
      </c>
      <c r="B11" s="48" t="s">
        <v>54</v>
      </c>
      <c r="C11" s="48" t="s">
        <v>54</v>
      </c>
      <c r="D11" s="53" t="s">
        <v>55</v>
      </c>
      <c r="E11" s="44"/>
      <c r="F11" s="54"/>
      <c r="G11" s="51"/>
      <c r="H11" s="51"/>
      <c r="I11" s="62"/>
      <c r="J11" s="62"/>
      <c r="K11" s="62"/>
      <c r="L11" s="62"/>
      <c r="M11" s="63"/>
      <c r="N11" s="63"/>
      <c r="O11" s="64"/>
      <c r="P11" s="64"/>
      <c r="Q11" s="54"/>
      <c r="R11" s="54">
        <f t="shared" ref="R11:R73" si="4">R9+Q10</f>
        <v>0.0899999999999998</v>
      </c>
      <c r="S11" s="69"/>
      <c r="T11" s="69"/>
      <c r="U11" s="70"/>
      <c r="V11" s="54"/>
      <c r="W11" s="54"/>
      <c r="X11" s="54"/>
      <c r="Y11" s="50"/>
      <c r="Z11" s="50"/>
      <c r="AA11" s="50"/>
      <c r="AB11" s="54"/>
      <c r="AC11" s="54"/>
      <c r="AD11" s="64"/>
      <c r="AE11" s="75"/>
      <c r="AF11" s="75"/>
      <c r="AG11" s="61"/>
      <c r="AH11" s="53"/>
    </row>
    <row r="12" s="23" customFormat="1" customHeight="1" spans="1:34">
      <c r="A12" s="52"/>
      <c r="B12" s="53"/>
      <c r="C12" s="53"/>
      <c r="D12" s="53"/>
      <c r="E12" s="44" t="s">
        <v>43</v>
      </c>
      <c r="F12" s="54">
        <v>52.181</v>
      </c>
      <c r="G12" s="51"/>
      <c r="H12" s="51"/>
      <c r="I12" s="62"/>
      <c r="J12" s="62"/>
      <c r="K12" s="62"/>
      <c r="L12" s="62"/>
      <c r="M12" s="63"/>
      <c r="N12" s="63"/>
      <c r="O12" s="64">
        <v>-0.01821</v>
      </c>
      <c r="P12" s="64">
        <v>0.01824</v>
      </c>
      <c r="Q12" s="54">
        <f t="shared" ref="Q12" si="5">(O12+P12)*1000</f>
        <v>0.0299999999999988</v>
      </c>
      <c r="R12" s="54"/>
      <c r="S12" s="69"/>
      <c r="T12" s="69"/>
      <c r="U12" s="70"/>
      <c r="V12" s="54">
        <f t="shared" ref="V12" si="6">0*O12</f>
        <v>0</v>
      </c>
      <c r="W12" s="54">
        <f t="shared" ref="W12" si="7">0*P12</f>
        <v>0</v>
      </c>
      <c r="X12" s="54">
        <v>0</v>
      </c>
      <c r="Y12" s="71">
        <v>0</v>
      </c>
      <c r="Z12" s="71">
        <v>0</v>
      </c>
      <c r="AA12" s="71">
        <v>0</v>
      </c>
      <c r="AB12" s="54">
        <v>0</v>
      </c>
      <c r="AC12" s="54">
        <v>0</v>
      </c>
      <c r="AD12" s="64">
        <f>(O12-P12)*0.5+(V12+W12+X12+Y12+Z12+AA12+AB12+AC12)*0.001</f>
        <v>-0.018225</v>
      </c>
      <c r="AE12" s="72">
        <f t="shared" ref="AE12" si="8">-F12/2963.5*0.0002</f>
        <v>-3.5215792137675e-6</v>
      </c>
      <c r="AF12" s="72">
        <f t="shared" ref="AF12" si="9">AD12+AE12</f>
        <v>-0.0182285215792138</v>
      </c>
      <c r="AG12" s="61" t="s">
        <v>44</v>
      </c>
      <c r="AH12" s="53"/>
    </row>
    <row r="13" s="23" customFormat="1" customHeight="1" spans="1:34">
      <c r="A13" s="52">
        <v>5</v>
      </c>
      <c r="B13" s="48" t="s">
        <v>56</v>
      </c>
      <c r="C13" s="48" t="s">
        <v>56</v>
      </c>
      <c r="D13" s="53" t="s">
        <v>57</v>
      </c>
      <c r="E13" s="44"/>
      <c r="F13" s="54"/>
      <c r="G13" s="51"/>
      <c r="H13" s="51"/>
      <c r="I13" s="62"/>
      <c r="J13" s="62"/>
      <c r="K13" s="62"/>
      <c r="L13" s="62"/>
      <c r="M13" s="63"/>
      <c r="N13" s="63"/>
      <c r="O13" s="64"/>
      <c r="P13" s="64"/>
      <c r="Q13" s="54"/>
      <c r="R13" s="54">
        <f>R11+Q12</f>
        <v>0.119999999999999</v>
      </c>
      <c r="S13" s="69"/>
      <c r="T13" s="69"/>
      <c r="U13" s="70"/>
      <c r="V13" s="54"/>
      <c r="W13" s="54"/>
      <c r="X13" s="54"/>
      <c r="Y13" s="50"/>
      <c r="Z13" s="50"/>
      <c r="AA13" s="50"/>
      <c r="AB13" s="54"/>
      <c r="AC13" s="54"/>
      <c r="AD13" s="64"/>
      <c r="AE13" s="75"/>
      <c r="AF13" s="75"/>
      <c r="AG13" s="61"/>
      <c r="AH13" s="51"/>
    </row>
    <row r="14" s="23" customFormat="1" customHeight="1" spans="1:34">
      <c r="A14" s="52"/>
      <c r="B14" s="53"/>
      <c r="C14" s="53"/>
      <c r="D14" s="53"/>
      <c r="E14" s="44" t="s">
        <v>43</v>
      </c>
      <c r="F14" s="54">
        <v>56.164</v>
      </c>
      <c r="G14" s="51"/>
      <c r="H14" s="51"/>
      <c r="I14" s="62"/>
      <c r="J14" s="62"/>
      <c r="K14" s="62"/>
      <c r="L14" s="62"/>
      <c r="M14" s="63"/>
      <c r="N14" s="63"/>
      <c r="O14" s="64">
        <v>-0.00542</v>
      </c>
      <c r="P14" s="64">
        <v>0.00555</v>
      </c>
      <c r="Q14" s="54">
        <f>(O14+P14)*1000</f>
        <v>0.13</v>
      </c>
      <c r="R14" s="54"/>
      <c r="S14" s="69"/>
      <c r="T14" s="69"/>
      <c r="U14" s="70"/>
      <c r="V14" s="54">
        <f t="shared" ref="V14" si="10">0*O14</f>
        <v>0</v>
      </c>
      <c r="W14" s="54">
        <f t="shared" ref="W14" si="11">0*P14</f>
        <v>0</v>
      </c>
      <c r="X14" s="54">
        <v>0</v>
      </c>
      <c r="Y14" s="71">
        <v>0</v>
      </c>
      <c r="Z14" s="71">
        <v>0</v>
      </c>
      <c r="AA14" s="71">
        <v>0</v>
      </c>
      <c r="AB14" s="54">
        <v>0</v>
      </c>
      <c r="AC14" s="54">
        <v>0</v>
      </c>
      <c r="AD14" s="64">
        <f>(O14-P14)*0.5+(V14+W14+X14+Y14+Z14+AA14+AB14+AC14)*0.001</f>
        <v>-0.005485</v>
      </c>
      <c r="AE14" s="72">
        <f t="shared" ref="AE14" si="12">-F14/2963.5*0.0002</f>
        <v>-3.7903829930825e-6</v>
      </c>
      <c r="AF14" s="72">
        <f t="shared" ref="AF14" si="13">AD14+AE14</f>
        <v>-0.00548879038299308</v>
      </c>
      <c r="AG14" s="61" t="s">
        <v>44</v>
      </c>
      <c r="AH14" s="51"/>
    </row>
    <row r="15" s="23" customFormat="1" customHeight="1" spans="1:34">
      <c r="A15" s="52">
        <v>6</v>
      </c>
      <c r="B15" s="48" t="s">
        <v>58</v>
      </c>
      <c r="C15" s="48" t="s">
        <v>58</v>
      </c>
      <c r="D15" s="53" t="s">
        <v>59</v>
      </c>
      <c r="E15" s="44"/>
      <c r="F15" s="54"/>
      <c r="G15" s="51"/>
      <c r="H15" s="51"/>
      <c r="I15" s="62"/>
      <c r="J15" s="62"/>
      <c r="K15" s="62"/>
      <c r="L15" s="62"/>
      <c r="M15" s="63"/>
      <c r="N15" s="63"/>
      <c r="O15" s="64"/>
      <c r="P15" s="64"/>
      <c r="Q15" s="54"/>
      <c r="R15" s="54">
        <f t="shared" si="4"/>
        <v>0.249999999999998</v>
      </c>
      <c r="S15" s="69"/>
      <c r="T15" s="69"/>
      <c r="U15" s="70"/>
      <c r="V15" s="54"/>
      <c r="W15" s="54"/>
      <c r="X15" s="54"/>
      <c r="Y15" s="50"/>
      <c r="Z15" s="50"/>
      <c r="AA15" s="50"/>
      <c r="AB15" s="54"/>
      <c r="AC15" s="54"/>
      <c r="AD15" s="64"/>
      <c r="AE15" s="75"/>
      <c r="AF15" s="75"/>
      <c r="AG15" s="61"/>
      <c r="AH15" s="51"/>
    </row>
    <row r="16" s="23" customFormat="1" customHeight="1" spans="1:34">
      <c r="A16" s="52"/>
      <c r="B16" s="53"/>
      <c r="C16" s="53"/>
      <c r="D16" s="53"/>
      <c r="E16" s="44" t="s">
        <v>43</v>
      </c>
      <c r="F16" s="54">
        <v>63.1315</v>
      </c>
      <c r="G16" s="51"/>
      <c r="H16" s="51"/>
      <c r="I16" s="62"/>
      <c r="J16" s="62"/>
      <c r="K16" s="62"/>
      <c r="L16" s="62"/>
      <c r="M16" s="63"/>
      <c r="N16" s="63"/>
      <c r="O16" s="64">
        <v>-0.00057</v>
      </c>
      <c r="P16" s="64">
        <v>0.0008</v>
      </c>
      <c r="Q16" s="54">
        <f>(O16+P16)*1000</f>
        <v>0.23</v>
      </c>
      <c r="R16" s="54"/>
      <c r="S16" s="69"/>
      <c r="T16" s="69"/>
      <c r="U16" s="70"/>
      <c r="V16" s="54">
        <f t="shared" ref="V16" si="14">0*O16</f>
        <v>0</v>
      </c>
      <c r="W16" s="54">
        <f t="shared" ref="W16" si="15">0*P16</f>
        <v>0</v>
      </c>
      <c r="X16" s="54">
        <v>0</v>
      </c>
      <c r="Y16" s="71">
        <v>0</v>
      </c>
      <c r="Z16" s="71">
        <v>0</v>
      </c>
      <c r="AA16" s="71">
        <v>0</v>
      </c>
      <c r="AB16" s="54">
        <v>0</v>
      </c>
      <c r="AC16" s="54">
        <v>0</v>
      </c>
      <c r="AD16" s="64">
        <f>(O16-P16)*0.5+(V16+W16+X16+Y16+Z16+AA16+AB16+AC16)*0.001</f>
        <v>-0.000685</v>
      </c>
      <c r="AE16" s="72">
        <f t="shared" ref="AE16" si="16">-F16/2963.5*0.0002</f>
        <v>-4.26060401552219e-6</v>
      </c>
      <c r="AF16" s="72">
        <f t="shared" ref="AF16" si="17">AD16+AE16</f>
        <v>-0.000689260604015522</v>
      </c>
      <c r="AG16" s="61" t="s">
        <v>44</v>
      </c>
      <c r="AH16" s="51"/>
    </row>
    <row r="17" s="23" customFormat="1" customHeight="1" spans="1:34">
      <c r="A17" s="52">
        <v>7</v>
      </c>
      <c r="B17" s="48" t="s">
        <v>60</v>
      </c>
      <c r="C17" s="48" t="s">
        <v>60</v>
      </c>
      <c r="D17" s="53" t="s">
        <v>61</v>
      </c>
      <c r="E17" s="44"/>
      <c r="F17" s="54"/>
      <c r="G17" s="51"/>
      <c r="H17" s="51"/>
      <c r="I17" s="62"/>
      <c r="J17" s="62"/>
      <c r="K17" s="62"/>
      <c r="L17" s="62"/>
      <c r="M17" s="63"/>
      <c r="N17" s="63"/>
      <c r="O17" s="64"/>
      <c r="P17" s="64"/>
      <c r="Q17" s="54"/>
      <c r="R17" s="54">
        <f t="shared" si="4"/>
        <v>0.479999999999999</v>
      </c>
      <c r="S17" s="69"/>
      <c r="T17" s="67"/>
      <c r="U17" s="70"/>
      <c r="V17" s="54"/>
      <c r="W17" s="54"/>
      <c r="X17" s="54"/>
      <c r="Y17" s="50"/>
      <c r="Z17" s="50"/>
      <c r="AA17" s="50"/>
      <c r="AB17" s="54"/>
      <c r="AC17" s="54"/>
      <c r="AD17" s="64"/>
      <c r="AE17" s="75"/>
      <c r="AF17" s="75"/>
      <c r="AG17" s="61"/>
      <c r="AH17" s="51"/>
    </row>
    <row r="18" s="23" customFormat="1" customHeight="1" spans="1:34">
      <c r="A18" s="52"/>
      <c r="B18" s="53"/>
      <c r="C18" s="53"/>
      <c r="D18" s="53"/>
      <c r="E18" s="44" t="s">
        <v>62</v>
      </c>
      <c r="F18" s="54">
        <v>442.6415</v>
      </c>
      <c r="G18" s="51"/>
      <c r="H18" s="51"/>
      <c r="I18" s="62"/>
      <c r="J18" s="62"/>
      <c r="K18" s="62"/>
      <c r="L18" s="62"/>
      <c r="M18" s="63"/>
      <c r="N18" s="63"/>
      <c r="O18" s="64">
        <v>-8.80023</v>
      </c>
      <c r="P18" s="64">
        <v>8.80065</v>
      </c>
      <c r="Q18" s="54">
        <f>(O18+P18)*1000</f>
        <v>0.419999999998311</v>
      </c>
      <c r="R18" s="54"/>
      <c r="S18" s="69"/>
      <c r="T18" s="67"/>
      <c r="U18" s="70"/>
      <c r="V18" s="54">
        <f t="shared" ref="V18" si="18">0*O18</f>
        <v>0</v>
      </c>
      <c r="W18" s="54">
        <f t="shared" ref="W18" si="19">0*P18</f>
        <v>0</v>
      </c>
      <c r="X18" s="54">
        <v>0</v>
      </c>
      <c r="Y18" s="71">
        <v>0</v>
      </c>
      <c r="Z18" s="71">
        <v>0</v>
      </c>
      <c r="AA18" s="71">
        <v>0</v>
      </c>
      <c r="AB18" s="54">
        <v>0</v>
      </c>
      <c r="AC18" s="54">
        <v>0</v>
      </c>
      <c r="AD18" s="64">
        <f>(O18-P18)*0.5+(V18+W18+X18+Y18+Z18+AA18+AB18+AC18)*0.001</f>
        <v>-8.80044</v>
      </c>
      <c r="AE18" s="72">
        <f t="shared" ref="AE18" si="20">-F18/2963.5*0.0002</f>
        <v>-2.98728867892694e-5</v>
      </c>
      <c r="AF18" s="72">
        <f t="shared" ref="AF18" si="21">AD18+AE18</f>
        <v>-8.80046987288679</v>
      </c>
      <c r="AG18" s="61" t="s">
        <v>44</v>
      </c>
      <c r="AH18" s="79"/>
    </row>
    <row r="19" s="23" customFormat="1" customHeight="1" spans="1:34">
      <c r="A19" s="52">
        <v>8</v>
      </c>
      <c r="B19" s="53" t="s">
        <v>63</v>
      </c>
      <c r="C19" s="53" t="s">
        <v>64</v>
      </c>
      <c r="D19" s="53" t="s">
        <v>65</v>
      </c>
      <c r="E19" s="44"/>
      <c r="F19" s="54"/>
      <c r="G19" s="51"/>
      <c r="H19" s="51"/>
      <c r="I19" s="62"/>
      <c r="J19" s="62"/>
      <c r="K19" s="62"/>
      <c r="L19" s="62"/>
      <c r="M19" s="63"/>
      <c r="N19" s="63"/>
      <c r="O19" s="64"/>
      <c r="P19" s="64"/>
      <c r="Q19" s="54"/>
      <c r="R19" s="54">
        <f t="shared" si="4"/>
        <v>0.899999999998309</v>
      </c>
      <c r="S19" s="69"/>
      <c r="T19" s="67"/>
      <c r="U19" s="70"/>
      <c r="V19" s="54"/>
      <c r="W19" s="54"/>
      <c r="X19" s="54"/>
      <c r="Y19" s="50"/>
      <c r="Z19" s="50"/>
      <c r="AA19" s="50"/>
      <c r="AB19" s="54"/>
      <c r="AC19" s="54"/>
      <c r="AD19" s="64"/>
      <c r="AE19" s="75"/>
      <c r="AF19" s="75"/>
      <c r="AG19" s="61"/>
      <c r="AH19" s="79"/>
    </row>
    <row r="20" s="23" customFormat="1" customHeight="1" spans="1:34">
      <c r="A20" s="52"/>
      <c r="B20" s="53"/>
      <c r="C20" s="53"/>
      <c r="D20" s="53"/>
      <c r="E20" s="44" t="s">
        <v>66</v>
      </c>
      <c r="F20" s="54">
        <v>42.025</v>
      </c>
      <c r="G20" s="51"/>
      <c r="H20" s="51"/>
      <c r="I20" s="62"/>
      <c r="J20" s="62"/>
      <c r="K20" s="62"/>
      <c r="L20" s="62"/>
      <c r="M20" s="63"/>
      <c r="N20" s="63"/>
      <c r="O20" s="64">
        <v>0.00162</v>
      </c>
      <c r="P20" s="64">
        <v>-0.0017</v>
      </c>
      <c r="Q20" s="54">
        <f>(O20+P20)*1000</f>
        <v>-0.08</v>
      </c>
      <c r="R20" s="54"/>
      <c r="S20" s="69"/>
      <c r="T20" s="67"/>
      <c r="U20" s="70"/>
      <c r="V20" s="54">
        <f t="shared" ref="V20" si="22">0*O20</f>
        <v>0</v>
      </c>
      <c r="W20" s="54">
        <f t="shared" ref="W20" si="23">0*P20</f>
        <v>0</v>
      </c>
      <c r="X20" s="54">
        <v>0</v>
      </c>
      <c r="Y20" s="71">
        <v>0</v>
      </c>
      <c r="Z20" s="71">
        <v>0</v>
      </c>
      <c r="AA20" s="71">
        <v>0</v>
      </c>
      <c r="AB20" s="54">
        <v>0</v>
      </c>
      <c r="AC20" s="54">
        <v>0</v>
      </c>
      <c r="AD20" s="64">
        <f>(O20-P20)*0.5+(V20+W20+X20+Y20+Z20+AA20+AB20+AC20)*0.001</f>
        <v>0.00166</v>
      </c>
      <c r="AE20" s="72">
        <f t="shared" ref="AE20" si="24">-F20/2963.5*0.0002</f>
        <v>-2.83617344356335e-6</v>
      </c>
      <c r="AF20" s="72">
        <f t="shared" ref="AF20" si="25">AD20+AE20</f>
        <v>0.00165716382655644</v>
      </c>
      <c r="AG20" s="61" t="s">
        <v>44</v>
      </c>
      <c r="AH20" s="79"/>
    </row>
    <row r="21" s="23" customFormat="1" customHeight="1" spans="1:34">
      <c r="A21" s="52">
        <v>9</v>
      </c>
      <c r="B21" s="53" t="s">
        <v>67</v>
      </c>
      <c r="C21" s="53" t="s">
        <v>68</v>
      </c>
      <c r="D21" s="53" t="s">
        <v>69</v>
      </c>
      <c r="E21" s="44"/>
      <c r="F21" s="54"/>
      <c r="G21" s="51"/>
      <c r="H21" s="51"/>
      <c r="I21" s="62"/>
      <c r="J21" s="62"/>
      <c r="K21" s="62"/>
      <c r="L21" s="62"/>
      <c r="M21" s="63"/>
      <c r="N21" s="63"/>
      <c r="O21" s="64"/>
      <c r="P21" s="64"/>
      <c r="Q21" s="54"/>
      <c r="R21" s="54">
        <f t="shared" si="4"/>
        <v>0.819999999998309</v>
      </c>
      <c r="S21" s="69"/>
      <c r="T21" s="67"/>
      <c r="U21" s="70"/>
      <c r="V21" s="54"/>
      <c r="W21" s="54"/>
      <c r="X21" s="54"/>
      <c r="Y21" s="50"/>
      <c r="Z21" s="50"/>
      <c r="AA21" s="50"/>
      <c r="AB21" s="54"/>
      <c r="AC21" s="54"/>
      <c r="AD21" s="64"/>
      <c r="AE21" s="75"/>
      <c r="AF21" s="75"/>
      <c r="AG21" s="61"/>
      <c r="AH21" s="79"/>
    </row>
    <row r="22" s="23" customFormat="1" customHeight="1" spans="1:34">
      <c r="A22" s="52"/>
      <c r="B22" s="53"/>
      <c r="C22" s="53"/>
      <c r="D22" s="53"/>
      <c r="E22" s="44" t="s">
        <v>66</v>
      </c>
      <c r="F22" s="54">
        <v>44.3275</v>
      </c>
      <c r="G22" s="51"/>
      <c r="H22" s="51"/>
      <c r="I22" s="62"/>
      <c r="J22" s="62"/>
      <c r="K22" s="62"/>
      <c r="L22" s="62"/>
      <c r="M22" s="63"/>
      <c r="N22" s="63"/>
      <c r="O22" s="64">
        <v>-0.01237</v>
      </c>
      <c r="P22" s="64">
        <v>0.01247</v>
      </c>
      <c r="Q22" s="54">
        <f>(O22+P22)*1000</f>
        <v>0.0999999999999994</v>
      </c>
      <c r="R22" s="54"/>
      <c r="S22" s="69"/>
      <c r="T22" s="67"/>
      <c r="U22" s="70"/>
      <c r="V22" s="54">
        <f t="shared" ref="V22" si="26">0*O22</f>
        <v>0</v>
      </c>
      <c r="W22" s="54">
        <f t="shared" ref="W22" si="27">0*P22</f>
        <v>0</v>
      </c>
      <c r="X22" s="54">
        <v>0</v>
      </c>
      <c r="Y22" s="71">
        <v>0</v>
      </c>
      <c r="Z22" s="71">
        <v>0</v>
      </c>
      <c r="AA22" s="71">
        <v>0</v>
      </c>
      <c r="AB22" s="54">
        <v>0</v>
      </c>
      <c r="AC22" s="54">
        <v>0</v>
      </c>
      <c r="AD22" s="64">
        <f>(O22-P22)*0.5+(V22+W22+X22+Y22+Z22+AA22+AB22+AC22)*0.001</f>
        <v>-0.01242</v>
      </c>
      <c r="AE22" s="72">
        <f t="shared" ref="AE22" si="28">-F22/2963.5*0.0002</f>
        <v>-2.99156402901974e-6</v>
      </c>
      <c r="AF22" s="72">
        <f t="shared" ref="AF22" si="29">AD22+AE22</f>
        <v>-0.012422991564029</v>
      </c>
      <c r="AG22" s="61" t="s">
        <v>44</v>
      </c>
      <c r="AH22" s="54"/>
    </row>
    <row r="23" s="23" customFormat="1" customHeight="1" spans="1:34">
      <c r="A23" s="52">
        <v>10</v>
      </c>
      <c r="B23" s="53" t="s">
        <v>70</v>
      </c>
      <c r="C23" s="53" t="s">
        <v>71</v>
      </c>
      <c r="D23" s="53" t="s">
        <v>72</v>
      </c>
      <c r="E23" s="44"/>
      <c r="F23" s="54"/>
      <c r="G23" s="51"/>
      <c r="H23" s="51"/>
      <c r="I23" s="62"/>
      <c r="J23" s="62"/>
      <c r="K23" s="62"/>
      <c r="L23" s="62"/>
      <c r="M23" s="63"/>
      <c r="N23" s="63"/>
      <c r="O23" s="64"/>
      <c r="P23" s="64"/>
      <c r="Q23" s="54"/>
      <c r="R23" s="54">
        <f t="shared" si="4"/>
        <v>0.919999999998309</v>
      </c>
      <c r="S23" s="69"/>
      <c r="T23" s="69"/>
      <c r="U23" s="70"/>
      <c r="V23" s="54"/>
      <c r="W23" s="54"/>
      <c r="X23" s="54"/>
      <c r="Y23" s="50"/>
      <c r="Z23" s="50"/>
      <c r="AA23" s="50"/>
      <c r="AB23" s="54"/>
      <c r="AC23" s="54"/>
      <c r="AD23" s="64"/>
      <c r="AE23" s="75"/>
      <c r="AF23" s="75"/>
      <c r="AG23" s="61"/>
      <c r="AH23" s="54"/>
    </row>
    <row r="24" s="23" customFormat="1" customHeight="1" spans="1:34">
      <c r="A24" s="52"/>
      <c r="B24" s="53"/>
      <c r="C24" s="53"/>
      <c r="D24" s="53"/>
      <c r="E24" s="44" t="s">
        <v>66</v>
      </c>
      <c r="F24" s="54">
        <v>46.9375</v>
      </c>
      <c r="G24" s="51"/>
      <c r="H24" s="51"/>
      <c r="I24" s="62"/>
      <c r="J24" s="62"/>
      <c r="K24" s="62"/>
      <c r="L24" s="62"/>
      <c r="M24" s="63"/>
      <c r="N24" s="63"/>
      <c r="O24" s="64">
        <v>-0.00455</v>
      </c>
      <c r="P24" s="64">
        <v>0.00461</v>
      </c>
      <c r="Q24" s="54">
        <f>(O24+P24)*1000</f>
        <v>0.0600000000000002</v>
      </c>
      <c r="R24" s="54"/>
      <c r="S24" s="69"/>
      <c r="T24" s="69"/>
      <c r="U24" s="70"/>
      <c r="V24" s="54">
        <f t="shared" ref="V24" si="30">0*O24</f>
        <v>0</v>
      </c>
      <c r="W24" s="54">
        <f t="shared" ref="W24" si="31">0*P24</f>
        <v>0</v>
      </c>
      <c r="X24" s="54">
        <v>0</v>
      </c>
      <c r="Y24" s="71">
        <v>0</v>
      </c>
      <c r="Z24" s="71">
        <v>0</v>
      </c>
      <c r="AA24" s="71">
        <v>0</v>
      </c>
      <c r="AB24" s="54">
        <v>0</v>
      </c>
      <c r="AC24" s="54">
        <v>0</v>
      </c>
      <c r="AD24" s="64">
        <f>(O24-P24)*0.5+(V24+W24+X24+Y24+Z24+AA24+AB24+AC24)*0.001</f>
        <v>-0.00458</v>
      </c>
      <c r="AE24" s="72">
        <f t="shared" ref="AE24" si="32">-F24/2963.5*0.0002</f>
        <v>-3.16770710308757e-6</v>
      </c>
      <c r="AF24" s="72">
        <f t="shared" ref="AF24" si="33">AD24+AE24</f>
        <v>-0.00458316770710309</v>
      </c>
      <c r="AG24" s="61" t="s">
        <v>44</v>
      </c>
      <c r="AH24" s="54"/>
    </row>
    <row r="25" s="23" customFormat="1" customHeight="1" spans="1:34">
      <c r="A25" s="52">
        <v>11</v>
      </c>
      <c r="B25" s="53" t="s">
        <v>73</v>
      </c>
      <c r="C25" s="53" t="s">
        <v>74</v>
      </c>
      <c r="D25" s="53" t="s">
        <v>75</v>
      </c>
      <c r="E25" s="44"/>
      <c r="F25" s="54"/>
      <c r="G25" s="51"/>
      <c r="H25" s="51"/>
      <c r="I25" s="62"/>
      <c r="J25" s="62"/>
      <c r="K25" s="62"/>
      <c r="L25" s="62"/>
      <c r="M25" s="63"/>
      <c r="N25" s="63"/>
      <c r="O25" s="64"/>
      <c r="P25" s="64"/>
      <c r="Q25" s="54"/>
      <c r="R25" s="54">
        <f t="shared" si="4"/>
        <v>0.979999999998309</v>
      </c>
      <c r="S25" s="69"/>
      <c r="T25" s="69"/>
      <c r="U25" s="70"/>
      <c r="V25" s="54"/>
      <c r="W25" s="54"/>
      <c r="X25" s="54"/>
      <c r="Y25" s="50"/>
      <c r="Z25" s="50"/>
      <c r="AA25" s="50"/>
      <c r="AB25" s="54"/>
      <c r="AC25" s="54"/>
      <c r="AD25" s="64"/>
      <c r="AE25" s="75"/>
      <c r="AF25" s="75"/>
      <c r="AG25" s="61"/>
      <c r="AH25" s="54"/>
    </row>
    <row r="26" s="23" customFormat="1" customHeight="1" spans="1:34">
      <c r="A26" s="52"/>
      <c r="B26" s="53"/>
      <c r="C26" s="53"/>
      <c r="D26" s="53"/>
      <c r="E26" s="44" t="s">
        <v>66</v>
      </c>
      <c r="F26" s="54">
        <v>49.6245</v>
      </c>
      <c r="G26" s="51"/>
      <c r="H26" s="51"/>
      <c r="I26" s="62"/>
      <c r="J26" s="62"/>
      <c r="K26" s="62"/>
      <c r="L26" s="62"/>
      <c r="M26" s="63"/>
      <c r="N26" s="63"/>
      <c r="O26" s="64">
        <v>-0.00118</v>
      </c>
      <c r="P26" s="64">
        <v>0.0011</v>
      </c>
      <c r="Q26" s="54">
        <f>(O26+P26)*1000</f>
        <v>-0.08</v>
      </c>
      <c r="R26" s="54"/>
      <c r="S26" s="69"/>
      <c r="T26" s="69"/>
      <c r="U26" s="70"/>
      <c r="V26" s="54">
        <f t="shared" ref="V26" si="34">0*O26</f>
        <v>0</v>
      </c>
      <c r="W26" s="54">
        <f t="shared" ref="W26" si="35">0*P26</f>
        <v>0</v>
      </c>
      <c r="X26" s="54">
        <v>0</v>
      </c>
      <c r="Y26" s="71">
        <v>0</v>
      </c>
      <c r="Z26" s="71">
        <v>0</v>
      </c>
      <c r="AA26" s="71">
        <v>0</v>
      </c>
      <c r="AB26" s="54">
        <v>0</v>
      </c>
      <c r="AC26" s="54">
        <v>0</v>
      </c>
      <c r="AD26" s="64">
        <f>(O26-P26)*0.5+(V26+W26+X26+Y26+Z26+AA26+AB26+AC26)*0.001</f>
        <v>-0.00114</v>
      </c>
      <c r="AE26" s="72">
        <f t="shared" ref="AE26" si="36">-F26/2963.5*0.0002</f>
        <v>-3.34904673527923e-6</v>
      </c>
      <c r="AF26" s="72">
        <f t="shared" ref="AF26" si="37">AD26+AE26</f>
        <v>-0.00114334904673528</v>
      </c>
      <c r="AG26" s="61" t="s">
        <v>44</v>
      </c>
      <c r="AH26" s="45"/>
    </row>
    <row r="27" s="23" customFormat="1" customHeight="1" spans="1:34">
      <c r="A27" s="52">
        <v>12</v>
      </c>
      <c r="B27" s="53" t="s">
        <v>76</v>
      </c>
      <c r="C27" s="53" t="s">
        <v>77</v>
      </c>
      <c r="D27" s="53" t="s">
        <v>78</v>
      </c>
      <c r="E27" s="44"/>
      <c r="F27" s="54"/>
      <c r="G27" s="51"/>
      <c r="H27" s="51"/>
      <c r="I27" s="62"/>
      <c r="J27" s="62"/>
      <c r="K27" s="62"/>
      <c r="L27" s="62"/>
      <c r="M27" s="63"/>
      <c r="N27" s="63"/>
      <c r="O27" s="64"/>
      <c r="P27" s="64"/>
      <c r="Q27" s="54"/>
      <c r="R27" s="54">
        <f t="shared" si="4"/>
        <v>0.899999999998309</v>
      </c>
      <c r="S27" s="69"/>
      <c r="T27" s="69"/>
      <c r="U27" s="70"/>
      <c r="V27" s="54"/>
      <c r="W27" s="54"/>
      <c r="X27" s="54"/>
      <c r="Y27" s="50"/>
      <c r="Z27" s="50"/>
      <c r="AA27" s="50"/>
      <c r="AB27" s="54"/>
      <c r="AC27" s="54"/>
      <c r="AD27" s="64"/>
      <c r="AE27" s="75"/>
      <c r="AF27" s="75"/>
      <c r="AG27" s="61"/>
      <c r="AH27" s="45"/>
    </row>
    <row r="28" s="23" customFormat="1" customHeight="1" spans="1:34">
      <c r="A28" s="52"/>
      <c r="B28" s="53"/>
      <c r="C28" s="53"/>
      <c r="D28" s="53"/>
      <c r="E28" s="44" t="s">
        <v>66</v>
      </c>
      <c r="F28" s="54">
        <v>52.378</v>
      </c>
      <c r="G28" s="55"/>
      <c r="H28" s="55"/>
      <c r="I28" s="62"/>
      <c r="J28" s="62"/>
      <c r="K28" s="62"/>
      <c r="L28" s="62"/>
      <c r="M28" s="63"/>
      <c r="N28" s="63"/>
      <c r="O28" s="64">
        <v>0.01343</v>
      </c>
      <c r="P28" s="64">
        <v>-0.0135</v>
      </c>
      <c r="Q28" s="54">
        <f>(O28+P28)*1000</f>
        <v>-0.0700000000000006</v>
      </c>
      <c r="R28" s="54"/>
      <c r="S28" s="69"/>
      <c r="T28" s="69"/>
      <c r="U28" s="70"/>
      <c r="V28" s="54">
        <f t="shared" ref="V28" si="38">0*O28</f>
        <v>0</v>
      </c>
      <c r="W28" s="54">
        <f t="shared" ref="W28" si="39">0*P28</f>
        <v>0</v>
      </c>
      <c r="X28" s="54">
        <v>0</v>
      </c>
      <c r="Y28" s="71">
        <v>0</v>
      </c>
      <c r="Z28" s="71">
        <v>0</v>
      </c>
      <c r="AA28" s="71">
        <v>0</v>
      </c>
      <c r="AB28" s="54">
        <v>0</v>
      </c>
      <c r="AC28" s="54">
        <v>0</v>
      </c>
      <c r="AD28" s="64">
        <f>(O28-P28)*0.5+(V28+W28+X28+Y28+Z28+AA28+AB28+AC28)*0.001</f>
        <v>0.013465</v>
      </c>
      <c r="AE28" s="72">
        <f t="shared" ref="AE28" si="40">-F28/2963.5*0.0002</f>
        <v>-3.53487430403239e-6</v>
      </c>
      <c r="AF28" s="72">
        <f t="shared" ref="AF28" si="41">AD28+AE28</f>
        <v>0.013461465125696</v>
      </c>
      <c r="AG28" s="61" t="s">
        <v>44</v>
      </c>
      <c r="AH28" s="54"/>
    </row>
    <row r="29" s="23" customFormat="1" customHeight="1" spans="1:34">
      <c r="A29" s="52">
        <v>13</v>
      </c>
      <c r="B29" s="53" t="s">
        <v>79</v>
      </c>
      <c r="C29" s="53" t="s">
        <v>80</v>
      </c>
      <c r="D29" s="53" t="s">
        <v>81</v>
      </c>
      <c r="E29" s="44"/>
      <c r="F29" s="54"/>
      <c r="G29" s="51"/>
      <c r="H29" s="51"/>
      <c r="I29" s="62"/>
      <c r="J29" s="62"/>
      <c r="K29" s="62"/>
      <c r="L29" s="62"/>
      <c r="M29" s="63"/>
      <c r="N29" s="63"/>
      <c r="O29" s="64"/>
      <c r="P29" s="64"/>
      <c r="Q29" s="54"/>
      <c r="R29" s="54">
        <f t="shared" si="4"/>
        <v>0.829999999998308</v>
      </c>
      <c r="S29" s="69"/>
      <c r="T29" s="69"/>
      <c r="U29" s="70"/>
      <c r="V29" s="54"/>
      <c r="W29" s="54"/>
      <c r="X29" s="54"/>
      <c r="Y29" s="50"/>
      <c r="Z29" s="50"/>
      <c r="AA29" s="50"/>
      <c r="AB29" s="54"/>
      <c r="AC29" s="54"/>
      <c r="AD29" s="64"/>
      <c r="AE29" s="75"/>
      <c r="AF29" s="75"/>
      <c r="AG29" s="61"/>
      <c r="AH29" s="54"/>
    </row>
    <row r="30" s="23" customFormat="1" customHeight="1" spans="1:34">
      <c r="A30" s="52"/>
      <c r="B30" s="53"/>
      <c r="C30" s="53"/>
      <c r="D30" s="53"/>
      <c r="E30" s="44" t="s">
        <v>66</v>
      </c>
      <c r="F30" s="54">
        <v>55.0465</v>
      </c>
      <c r="G30" s="51"/>
      <c r="H30" s="51"/>
      <c r="I30" s="62"/>
      <c r="J30" s="62"/>
      <c r="K30" s="62"/>
      <c r="L30" s="62"/>
      <c r="M30" s="63"/>
      <c r="N30" s="63"/>
      <c r="O30" s="64">
        <v>0.00018</v>
      </c>
      <c r="P30" s="64">
        <v>-0.00017</v>
      </c>
      <c r="Q30" s="54">
        <f t="shared" ref="Q30" si="42">(O30+P30)*1000</f>
        <v>0.01</v>
      </c>
      <c r="R30" s="54"/>
      <c r="S30" s="69"/>
      <c r="T30" s="69"/>
      <c r="U30" s="70"/>
      <c r="V30" s="54">
        <f t="shared" ref="V30" si="43">0*O30</f>
        <v>0</v>
      </c>
      <c r="W30" s="54">
        <f t="shared" ref="W30" si="44">0*P30</f>
        <v>0</v>
      </c>
      <c r="X30" s="54">
        <v>0</v>
      </c>
      <c r="Y30" s="71">
        <v>0</v>
      </c>
      <c r="Z30" s="71">
        <v>0</v>
      </c>
      <c r="AA30" s="71">
        <v>0</v>
      </c>
      <c r="AB30" s="54">
        <v>0</v>
      </c>
      <c r="AC30" s="54">
        <v>0</v>
      </c>
      <c r="AD30" s="64">
        <f t="shared" ref="AD30" si="45">(O30-P30)*0.5+(V30+W30+X30+Y30+Z30+AA30+AB30+AC30)*0.001</f>
        <v>0.000175</v>
      </c>
      <c r="AE30" s="72">
        <f t="shared" ref="AE30" si="46">-F30/2963.5*0.0002</f>
        <v>-3.71496541251898e-6</v>
      </c>
      <c r="AF30" s="72">
        <f t="shared" ref="AF30" si="47">AD30+AE30</f>
        <v>0.000171285034587481</v>
      </c>
      <c r="AG30" s="61" t="s">
        <v>44</v>
      </c>
      <c r="AH30" s="54"/>
    </row>
    <row r="31" s="23" customFormat="1" customHeight="1" spans="1:34">
      <c r="A31" s="52">
        <v>14</v>
      </c>
      <c r="B31" s="53" t="s">
        <v>82</v>
      </c>
      <c r="C31" s="53" t="s">
        <v>83</v>
      </c>
      <c r="D31" s="53" t="s">
        <v>84</v>
      </c>
      <c r="E31" s="44"/>
      <c r="F31" s="54"/>
      <c r="G31" s="55"/>
      <c r="H31" s="55"/>
      <c r="I31" s="62"/>
      <c r="J31" s="62"/>
      <c r="K31" s="62"/>
      <c r="L31" s="62"/>
      <c r="M31" s="63"/>
      <c r="N31" s="63"/>
      <c r="O31" s="64"/>
      <c r="P31" s="64"/>
      <c r="Q31" s="54"/>
      <c r="R31" s="54">
        <f t="shared" si="4"/>
        <v>0.839999999998308</v>
      </c>
      <c r="S31" s="67"/>
      <c r="T31" s="69"/>
      <c r="U31" s="70"/>
      <c r="V31" s="54"/>
      <c r="W31" s="54"/>
      <c r="X31" s="54"/>
      <c r="Y31" s="50"/>
      <c r="Z31" s="50"/>
      <c r="AA31" s="50"/>
      <c r="AB31" s="54"/>
      <c r="AC31" s="54"/>
      <c r="AD31" s="64"/>
      <c r="AE31" s="75"/>
      <c r="AF31" s="75"/>
      <c r="AG31" s="61"/>
      <c r="AH31" s="54"/>
    </row>
    <row r="32" s="23" customFormat="1" customHeight="1" spans="1:34">
      <c r="A32" s="52"/>
      <c r="B32" s="53"/>
      <c r="C32" s="53"/>
      <c r="D32" s="53"/>
      <c r="E32" s="44" t="s">
        <v>66</v>
      </c>
      <c r="F32" s="54">
        <v>350.455</v>
      </c>
      <c r="G32" s="51"/>
      <c r="H32" s="51"/>
      <c r="I32" s="62"/>
      <c r="J32" s="62"/>
      <c r="K32" s="62"/>
      <c r="L32" s="62"/>
      <c r="M32" s="63"/>
      <c r="N32" s="63"/>
      <c r="O32" s="64">
        <v>0.69743</v>
      </c>
      <c r="P32" s="64">
        <v>-0.69747</v>
      </c>
      <c r="Q32" s="54">
        <f t="shared" ref="Q32" si="48">(O32+P32)*1000</f>
        <v>-0.04000000000004</v>
      </c>
      <c r="R32" s="54"/>
      <c r="S32" s="67"/>
      <c r="T32" s="69"/>
      <c r="U32" s="70"/>
      <c r="V32" s="54">
        <f t="shared" ref="V32" si="49">0*O32</f>
        <v>0</v>
      </c>
      <c r="W32" s="54">
        <f t="shared" ref="W32" si="50">0*P32</f>
        <v>0</v>
      </c>
      <c r="X32" s="54">
        <v>0</v>
      </c>
      <c r="Y32" s="71">
        <v>0</v>
      </c>
      <c r="Z32" s="71">
        <v>0</v>
      </c>
      <c r="AA32" s="71">
        <v>0</v>
      </c>
      <c r="AB32" s="54">
        <v>0</v>
      </c>
      <c r="AC32" s="54">
        <v>0</v>
      </c>
      <c r="AD32" s="64">
        <f t="shared" ref="AD32" si="51">(O32-P32)*0.5+(V32+W32+X32+Y32+Z32+AA32+AB32+AC32)*0.001</f>
        <v>0.69745</v>
      </c>
      <c r="AE32" s="72">
        <f t="shared" ref="AE32" si="52">-F32/2963.5*0.0002</f>
        <v>-2.36514256790957e-5</v>
      </c>
      <c r="AF32" s="72">
        <f t="shared" ref="AF32" si="53">AD32+AE32</f>
        <v>0.697426348574321</v>
      </c>
      <c r="AG32" s="61" t="s">
        <v>44</v>
      </c>
      <c r="AH32" s="54"/>
    </row>
    <row r="33" s="23" customFormat="1" customHeight="1" spans="1:34">
      <c r="A33" s="52">
        <v>15</v>
      </c>
      <c r="B33" s="53" t="s">
        <v>64</v>
      </c>
      <c r="C33" s="53"/>
      <c r="D33" s="53" t="s">
        <v>85</v>
      </c>
      <c r="E33" s="44"/>
      <c r="F33" s="54"/>
      <c r="G33" s="51"/>
      <c r="H33" s="51"/>
      <c r="I33" s="62"/>
      <c r="J33" s="62"/>
      <c r="K33" s="62"/>
      <c r="L33" s="62"/>
      <c r="M33" s="63"/>
      <c r="N33" s="63"/>
      <c r="O33" s="64"/>
      <c r="P33" s="64"/>
      <c r="Q33" s="54"/>
      <c r="R33" s="54">
        <f t="shared" si="4"/>
        <v>0.799999999998268</v>
      </c>
      <c r="S33" s="69"/>
      <c r="T33" s="69"/>
      <c r="U33" s="70"/>
      <c r="V33" s="54"/>
      <c r="W33" s="54"/>
      <c r="X33" s="54"/>
      <c r="Y33" s="50"/>
      <c r="Z33" s="50"/>
      <c r="AA33" s="50"/>
      <c r="AB33" s="54"/>
      <c r="AC33" s="54"/>
      <c r="AD33" s="64"/>
      <c r="AE33" s="75"/>
      <c r="AF33" s="75"/>
      <c r="AG33" s="61"/>
      <c r="AH33" s="54"/>
    </row>
    <row r="34" s="23" customFormat="1" ht="15" customHeight="1" spans="1:34">
      <c r="A34" s="52"/>
      <c r="B34" s="53"/>
      <c r="C34" s="53"/>
      <c r="D34" s="53"/>
      <c r="E34" s="44" t="s">
        <v>43</v>
      </c>
      <c r="F34" s="54">
        <v>45.808</v>
      </c>
      <c r="G34" s="51"/>
      <c r="H34" s="51"/>
      <c r="I34" s="62"/>
      <c r="J34" s="62"/>
      <c r="K34" s="62"/>
      <c r="L34" s="62"/>
      <c r="M34" s="63"/>
      <c r="N34" s="63"/>
      <c r="O34" s="64">
        <v>0.02258</v>
      </c>
      <c r="P34" s="64">
        <v>-0.02276</v>
      </c>
      <c r="Q34" s="54">
        <f t="shared" ref="Q34" si="54">(O34+P34)*1000</f>
        <v>-0.18</v>
      </c>
      <c r="R34" s="54"/>
      <c r="S34" s="69"/>
      <c r="T34" s="69"/>
      <c r="U34" s="70"/>
      <c r="V34" s="54">
        <f t="shared" ref="V34" si="55">0*O34</f>
        <v>0</v>
      </c>
      <c r="W34" s="54">
        <f t="shared" ref="W34" si="56">0*P34</f>
        <v>0</v>
      </c>
      <c r="X34" s="54">
        <v>0</v>
      </c>
      <c r="Y34" s="71">
        <v>0</v>
      </c>
      <c r="Z34" s="71">
        <v>0</v>
      </c>
      <c r="AA34" s="71">
        <v>0</v>
      </c>
      <c r="AB34" s="54">
        <v>0</v>
      </c>
      <c r="AC34" s="54">
        <v>0</v>
      </c>
      <c r="AD34" s="64">
        <f t="shared" ref="AD34" si="57">(O34-P34)*0.5+(V34+W34+X34+Y34+Z34+AA34+AB34+AC34)*0.001</f>
        <v>0.02267</v>
      </c>
      <c r="AE34" s="72">
        <f t="shared" ref="AE34" si="58">-F34/2963.5*0.0002</f>
        <v>-3.09147966930994e-6</v>
      </c>
      <c r="AF34" s="72">
        <f t="shared" ref="AF34" si="59">AD34+AE34</f>
        <v>0.0226669085203307</v>
      </c>
      <c r="AG34" s="61" t="s">
        <v>44</v>
      </c>
      <c r="AH34" s="54"/>
    </row>
    <row r="35" s="23" customFormat="1" customHeight="1" spans="1:34">
      <c r="A35" s="52">
        <v>16</v>
      </c>
      <c r="B35" s="53" t="s">
        <v>68</v>
      </c>
      <c r="C35" s="53"/>
      <c r="D35" s="53" t="s">
        <v>86</v>
      </c>
      <c r="E35" s="44"/>
      <c r="F35" s="54"/>
      <c r="G35" s="51"/>
      <c r="H35" s="51"/>
      <c r="I35" s="62"/>
      <c r="J35" s="62"/>
      <c r="K35" s="62"/>
      <c r="L35" s="62"/>
      <c r="M35" s="63"/>
      <c r="N35" s="63"/>
      <c r="O35" s="64"/>
      <c r="P35" s="64"/>
      <c r="Q35" s="54"/>
      <c r="R35" s="54">
        <f t="shared" si="4"/>
        <v>0.619999999998269</v>
      </c>
      <c r="S35" s="69"/>
      <c r="T35" s="69"/>
      <c r="U35" s="70"/>
      <c r="V35" s="54"/>
      <c r="W35" s="54"/>
      <c r="X35" s="54"/>
      <c r="Y35" s="50"/>
      <c r="Z35" s="50"/>
      <c r="AA35" s="50"/>
      <c r="AB35" s="54"/>
      <c r="AC35" s="54"/>
      <c r="AD35" s="64"/>
      <c r="AE35" s="75"/>
      <c r="AF35" s="75"/>
      <c r="AG35" s="61"/>
      <c r="AH35" s="54"/>
    </row>
    <row r="36" s="23" customFormat="1" customHeight="1" spans="1:34">
      <c r="A36" s="52"/>
      <c r="B36" s="53"/>
      <c r="C36" s="53"/>
      <c r="D36" s="53"/>
      <c r="E36" s="44" t="s">
        <v>43</v>
      </c>
      <c r="F36" s="54">
        <v>44.859</v>
      </c>
      <c r="G36" s="51"/>
      <c r="H36" s="51"/>
      <c r="I36" s="62"/>
      <c r="J36" s="62"/>
      <c r="K36" s="62"/>
      <c r="L36" s="62"/>
      <c r="M36" s="63"/>
      <c r="N36" s="63"/>
      <c r="O36" s="64">
        <v>0.02586</v>
      </c>
      <c r="P36" s="64">
        <v>-0.02585</v>
      </c>
      <c r="Q36" s="54">
        <f t="shared" ref="Q36" si="60">(O36+P36)*1000</f>
        <v>0.00999999999999959</v>
      </c>
      <c r="R36" s="54"/>
      <c r="S36" s="69"/>
      <c r="T36" s="69"/>
      <c r="U36" s="70"/>
      <c r="V36" s="54">
        <f t="shared" ref="V36" si="61">0*O36</f>
        <v>0</v>
      </c>
      <c r="W36" s="54">
        <f t="shared" ref="W36" si="62">0*P36</f>
        <v>0</v>
      </c>
      <c r="X36" s="54">
        <v>0</v>
      </c>
      <c r="Y36" s="71">
        <v>0</v>
      </c>
      <c r="Z36" s="71">
        <v>0</v>
      </c>
      <c r="AA36" s="71">
        <v>0</v>
      </c>
      <c r="AB36" s="54">
        <v>0</v>
      </c>
      <c r="AC36" s="54">
        <v>0</v>
      </c>
      <c r="AD36" s="64">
        <f t="shared" ref="AD36" si="63">(O36-P36)*0.5+(V36+W36+X36+Y36+Z36+AA36+AB36+AC36)*0.001</f>
        <v>0.025855</v>
      </c>
      <c r="AE36" s="72">
        <f t="shared" ref="AE36" si="64">-F36/2963.5*0.0002</f>
        <v>-3.02743377762781e-6</v>
      </c>
      <c r="AF36" s="72">
        <f t="shared" ref="AF36" si="65">AD36+AE36</f>
        <v>0.0258519725662224</v>
      </c>
      <c r="AG36" s="61" t="s">
        <v>44</v>
      </c>
      <c r="AH36" s="54"/>
    </row>
    <row r="37" s="23" customFormat="1" customHeight="1" spans="1:34">
      <c r="A37" s="52">
        <v>17</v>
      </c>
      <c r="B37" s="53" t="s">
        <v>71</v>
      </c>
      <c r="C37" s="53"/>
      <c r="D37" s="53" t="s">
        <v>87</v>
      </c>
      <c r="E37" s="44"/>
      <c r="F37" s="54"/>
      <c r="G37" s="51"/>
      <c r="H37" s="51"/>
      <c r="I37" s="62"/>
      <c r="J37" s="62"/>
      <c r="K37" s="62"/>
      <c r="L37" s="62"/>
      <c r="M37" s="63"/>
      <c r="N37" s="63"/>
      <c r="O37" s="64"/>
      <c r="P37" s="64"/>
      <c r="Q37" s="54"/>
      <c r="R37" s="54">
        <f t="shared" si="4"/>
        <v>0.629999999998268</v>
      </c>
      <c r="S37" s="69"/>
      <c r="T37" s="69"/>
      <c r="U37" s="70"/>
      <c r="V37" s="54"/>
      <c r="W37" s="54"/>
      <c r="X37" s="54"/>
      <c r="Y37" s="50"/>
      <c r="Z37" s="50"/>
      <c r="AA37" s="50"/>
      <c r="AB37" s="54"/>
      <c r="AC37" s="54"/>
      <c r="AD37" s="64"/>
      <c r="AE37" s="75"/>
      <c r="AF37" s="75"/>
      <c r="AG37" s="61"/>
      <c r="AH37" s="54"/>
    </row>
    <row r="38" s="23" customFormat="1" customHeight="1" spans="1:34">
      <c r="A38" s="52"/>
      <c r="B38" s="53"/>
      <c r="C38" s="53"/>
      <c r="D38" s="53"/>
      <c r="E38" s="44" t="s">
        <v>43</v>
      </c>
      <c r="F38" s="54">
        <v>44.3505</v>
      </c>
      <c r="G38" s="51"/>
      <c r="H38" s="51"/>
      <c r="I38" s="62"/>
      <c r="J38" s="62"/>
      <c r="K38" s="62"/>
      <c r="L38" s="62"/>
      <c r="M38" s="63"/>
      <c r="N38" s="63"/>
      <c r="O38" s="64">
        <v>0.02055</v>
      </c>
      <c r="P38" s="64">
        <v>-0.02021</v>
      </c>
      <c r="Q38" s="54">
        <f t="shared" ref="Q38" si="66">(O38+P38)*1000</f>
        <v>0.34</v>
      </c>
      <c r="R38" s="54"/>
      <c r="S38" s="69"/>
      <c r="T38" s="69"/>
      <c r="U38" s="70"/>
      <c r="V38" s="54">
        <f t="shared" ref="V38" si="67">0*O38</f>
        <v>0</v>
      </c>
      <c r="W38" s="54">
        <f t="shared" ref="W38" si="68">0*P38</f>
        <v>0</v>
      </c>
      <c r="X38" s="54">
        <v>0</v>
      </c>
      <c r="Y38" s="71">
        <v>0</v>
      </c>
      <c r="Z38" s="71">
        <v>0</v>
      </c>
      <c r="AA38" s="71">
        <v>0</v>
      </c>
      <c r="AB38" s="54">
        <v>0</v>
      </c>
      <c r="AC38" s="54">
        <v>0</v>
      </c>
      <c r="AD38" s="64">
        <f t="shared" ref="AD38" si="69">(O38-P38)*0.5+(V38+W38+X38+Y38+Z38+AA38+AB38+AC38)*0.001</f>
        <v>0.02038</v>
      </c>
      <c r="AE38" s="72">
        <f t="shared" ref="AE38" si="70">-F38/2963.5*0.0002</f>
        <v>-2.99311624768011e-6</v>
      </c>
      <c r="AF38" s="72">
        <f t="shared" ref="AF38" si="71">AD38+AE38</f>
        <v>0.0203770068837523</v>
      </c>
      <c r="AG38" s="61" t="s">
        <v>44</v>
      </c>
      <c r="AH38" s="51"/>
    </row>
    <row r="39" s="23" customFormat="1" customHeight="1" spans="1:34">
      <c r="A39" s="52">
        <v>18</v>
      </c>
      <c r="B39" s="53" t="s">
        <v>74</v>
      </c>
      <c r="C39" s="53"/>
      <c r="D39" s="53" t="s">
        <v>88</v>
      </c>
      <c r="E39" s="44"/>
      <c r="F39" s="54"/>
      <c r="G39" s="51"/>
      <c r="H39" s="51"/>
      <c r="I39" s="62"/>
      <c r="J39" s="62"/>
      <c r="K39" s="62"/>
      <c r="L39" s="62"/>
      <c r="M39" s="63"/>
      <c r="N39" s="63"/>
      <c r="O39" s="64"/>
      <c r="P39" s="64"/>
      <c r="Q39" s="54"/>
      <c r="R39" s="54">
        <f t="shared" si="4"/>
        <v>0.969999999998268</v>
      </c>
      <c r="S39" s="69"/>
      <c r="T39" s="69"/>
      <c r="U39" s="70"/>
      <c r="V39" s="54"/>
      <c r="W39" s="54"/>
      <c r="X39" s="54"/>
      <c r="Y39" s="50"/>
      <c r="Z39" s="50"/>
      <c r="AA39" s="50"/>
      <c r="AB39" s="54"/>
      <c r="AC39" s="54"/>
      <c r="AD39" s="64"/>
      <c r="AE39" s="75"/>
      <c r="AF39" s="75"/>
      <c r="AG39" s="61"/>
      <c r="AH39" s="51"/>
    </row>
    <row r="40" s="23" customFormat="1" customHeight="1" spans="1:34">
      <c r="A40" s="52"/>
      <c r="B40" s="53"/>
      <c r="C40" s="53"/>
      <c r="D40" s="53"/>
      <c r="E40" s="44" t="s">
        <v>43</v>
      </c>
      <c r="F40" s="54">
        <v>44.23</v>
      </c>
      <c r="G40" s="51"/>
      <c r="H40" s="51"/>
      <c r="I40" s="62"/>
      <c r="J40" s="62"/>
      <c r="K40" s="62"/>
      <c r="L40" s="62"/>
      <c r="M40" s="63"/>
      <c r="N40" s="63"/>
      <c r="O40" s="64">
        <v>0.0176</v>
      </c>
      <c r="P40" s="64">
        <v>-0.01702</v>
      </c>
      <c r="Q40" s="54">
        <f>(O40+P40)*1000</f>
        <v>0.580000000000001</v>
      </c>
      <c r="R40" s="54"/>
      <c r="S40" s="69"/>
      <c r="T40" s="69"/>
      <c r="U40" s="70"/>
      <c r="V40" s="54">
        <f t="shared" ref="V40" si="72">0*O40</f>
        <v>0</v>
      </c>
      <c r="W40" s="54">
        <f t="shared" ref="W40" si="73">0*P40</f>
        <v>0</v>
      </c>
      <c r="X40" s="54">
        <v>0</v>
      </c>
      <c r="Y40" s="71">
        <v>0</v>
      </c>
      <c r="Z40" s="71">
        <v>0</v>
      </c>
      <c r="AA40" s="71">
        <v>0</v>
      </c>
      <c r="AB40" s="54">
        <v>0</v>
      </c>
      <c r="AC40" s="54">
        <v>0</v>
      </c>
      <c r="AD40" s="64">
        <f t="shared" ref="AD40" si="74">(O40-P40)*0.5+(V40+W40+X40+Y40+Z40+AA40+AB40+AC40)*0.001</f>
        <v>0.01731</v>
      </c>
      <c r="AE40" s="72">
        <f t="shared" ref="AE40" si="75">-F40/2963.5*0.0002</f>
        <v>-2.98498397165514e-6</v>
      </c>
      <c r="AF40" s="72">
        <f t="shared" ref="AF40" si="76">AD40+AE40</f>
        <v>0.0173070150160283</v>
      </c>
      <c r="AG40" s="61" t="s">
        <v>44</v>
      </c>
      <c r="AH40" s="51"/>
    </row>
    <row r="41" s="23" customFormat="1" customHeight="1" spans="1:34">
      <c r="A41" s="52">
        <v>19</v>
      </c>
      <c r="B41" s="53" t="s">
        <v>77</v>
      </c>
      <c r="C41" s="53"/>
      <c r="D41" s="53" t="s">
        <v>89</v>
      </c>
      <c r="E41" s="44"/>
      <c r="F41" s="54"/>
      <c r="G41" s="51"/>
      <c r="H41" s="51"/>
      <c r="I41" s="62"/>
      <c r="J41" s="62"/>
      <c r="K41" s="62"/>
      <c r="L41" s="62"/>
      <c r="M41" s="63"/>
      <c r="N41" s="63"/>
      <c r="O41" s="64"/>
      <c r="P41" s="64"/>
      <c r="Q41" s="54"/>
      <c r="R41" s="54">
        <f t="shared" si="4"/>
        <v>1.54999999999827</v>
      </c>
      <c r="S41" s="69"/>
      <c r="T41" s="69"/>
      <c r="U41" s="70"/>
      <c r="V41" s="54"/>
      <c r="W41" s="54"/>
      <c r="X41" s="54"/>
      <c r="Y41" s="50"/>
      <c r="Z41" s="50"/>
      <c r="AA41" s="50"/>
      <c r="AB41" s="54"/>
      <c r="AC41" s="54"/>
      <c r="AD41" s="64"/>
      <c r="AE41" s="75"/>
      <c r="AF41" s="75"/>
      <c r="AG41" s="61"/>
      <c r="AH41" s="51"/>
    </row>
    <row r="42" s="23" customFormat="1" customHeight="1" spans="1:34">
      <c r="A42" s="52"/>
      <c r="B42" s="53"/>
      <c r="C42" s="53"/>
      <c r="D42" s="53"/>
      <c r="E42" s="44" t="s">
        <v>43</v>
      </c>
      <c r="F42" s="54">
        <v>44.47</v>
      </c>
      <c r="G42" s="51"/>
      <c r="H42" s="51"/>
      <c r="I42" s="62"/>
      <c r="J42" s="62"/>
      <c r="K42" s="62"/>
      <c r="L42" s="62"/>
      <c r="M42" s="63"/>
      <c r="N42" s="63"/>
      <c r="O42" s="64">
        <v>0.01349</v>
      </c>
      <c r="P42" s="64">
        <v>-0.01372</v>
      </c>
      <c r="Q42" s="54">
        <f>(O42+P42)*1000</f>
        <v>-0.229999999999999</v>
      </c>
      <c r="R42" s="54"/>
      <c r="S42" s="69"/>
      <c r="T42" s="69"/>
      <c r="U42" s="70"/>
      <c r="V42" s="54">
        <f t="shared" ref="V42" si="77">0*O42</f>
        <v>0</v>
      </c>
      <c r="W42" s="54">
        <f t="shared" ref="W42" si="78">0*P42</f>
        <v>0</v>
      </c>
      <c r="X42" s="54">
        <v>0</v>
      </c>
      <c r="Y42" s="71">
        <v>0</v>
      </c>
      <c r="Z42" s="71">
        <v>0</v>
      </c>
      <c r="AA42" s="71">
        <v>0</v>
      </c>
      <c r="AB42" s="54">
        <v>0</v>
      </c>
      <c r="AC42" s="54">
        <v>0</v>
      </c>
      <c r="AD42" s="64">
        <f t="shared" ref="AD42" si="79">(O42-P42)*0.5+(V42+W42+X42+Y42+Z42+AA42+AB42+AC42)*0.001</f>
        <v>0.013605</v>
      </c>
      <c r="AE42" s="72">
        <f t="shared" ref="AE42" si="80">-F42/2963.5*0.0002</f>
        <v>-3.00118103593724e-6</v>
      </c>
      <c r="AF42" s="72">
        <f t="shared" ref="AF42" si="81">AD42+AE42</f>
        <v>0.0136019988189641</v>
      </c>
      <c r="AG42" s="61" t="s">
        <v>44</v>
      </c>
      <c r="AH42" s="53"/>
    </row>
    <row r="43" s="23" customFormat="1" customHeight="1" spans="1:34">
      <c r="A43" s="52">
        <v>20</v>
      </c>
      <c r="B43" s="53" t="s">
        <v>80</v>
      </c>
      <c r="C43" s="53"/>
      <c r="D43" s="53" t="s">
        <v>90</v>
      </c>
      <c r="E43" s="44"/>
      <c r="F43" s="54"/>
      <c r="G43" s="51"/>
      <c r="H43" s="51"/>
      <c r="I43" s="62"/>
      <c r="J43" s="62"/>
      <c r="K43" s="62"/>
      <c r="L43" s="62"/>
      <c r="M43" s="63"/>
      <c r="N43" s="63"/>
      <c r="O43" s="64"/>
      <c r="P43" s="64"/>
      <c r="Q43" s="54"/>
      <c r="R43" s="54">
        <f t="shared" si="4"/>
        <v>1.31999999999827</v>
      </c>
      <c r="S43" s="69"/>
      <c r="T43" s="69"/>
      <c r="U43" s="70"/>
      <c r="V43" s="54"/>
      <c r="W43" s="54"/>
      <c r="X43" s="54"/>
      <c r="Y43" s="50"/>
      <c r="Z43" s="50"/>
      <c r="AA43" s="50"/>
      <c r="AB43" s="54"/>
      <c r="AC43" s="54"/>
      <c r="AD43" s="64"/>
      <c r="AE43" s="75"/>
      <c r="AF43" s="75"/>
      <c r="AG43" s="61"/>
      <c r="AH43" s="53"/>
    </row>
    <row r="44" s="23" customFormat="1" customHeight="1" spans="1:34">
      <c r="A44" s="52"/>
      <c r="B44" s="53"/>
      <c r="C44" s="53"/>
      <c r="D44" s="53"/>
      <c r="E44" s="44" t="s">
        <v>43</v>
      </c>
      <c r="F44" s="54">
        <v>45.6225</v>
      </c>
      <c r="G44" s="51"/>
      <c r="H44" s="51"/>
      <c r="I44" s="62"/>
      <c r="J44" s="55"/>
      <c r="K44" s="55"/>
      <c r="L44" s="55"/>
      <c r="M44" s="63"/>
      <c r="N44" s="63"/>
      <c r="O44" s="64">
        <v>0.01999</v>
      </c>
      <c r="P44" s="64">
        <v>-0.02019</v>
      </c>
      <c r="Q44" s="54">
        <f>(O44+P44)*1000</f>
        <v>-0.199999999999999</v>
      </c>
      <c r="R44" s="54"/>
      <c r="S44" s="69"/>
      <c r="T44" s="69"/>
      <c r="U44" s="70"/>
      <c r="V44" s="54">
        <f t="shared" ref="V44" si="82">0*O44</f>
        <v>0</v>
      </c>
      <c r="W44" s="54">
        <f t="shared" ref="W44" si="83">0*P44</f>
        <v>0</v>
      </c>
      <c r="X44" s="54">
        <v>0</v>
      </c>
      <c r="Y44" s="71">
        <v>0</v>
      </c>
      <c r="Z44" s="71">
        <v>0</v>
      </c>
      <c r="AA44" s="71">
        <v>0</v>
      </c>
      <c r="AB44" s="54">
        <v>0</v>
      </c>
      <c r="AC44" s="54">
        <v>0</v>
      </c>
      <c r="AD44" s="64">
        <f t="shared" ref="AD44" si="84">(O44-P44)*0.5+(V44+W44+X44+Y44+Z44+AA44+AB44+AC44)*0.001</f>
        <v>0.02009</v>
      </c>
      <c r="AE44" s="72">
        <f t="shared" ref="AE44" si="85">-F44/2963.5*0.0002</f>
        <v>-3.07896068837523e-6</v>
      </c>
      <c r="AF44" s="72">
        <f t="shared" ref="AF44" si="86">AD44+AE44</f>
        <v>0.0200869210393116</v>
      </c>
      <c r="AG44" s="61" t="s">
        <v>44</v>
      </c>
      <c r="AH44" s="45"/>
    </row>
    <row r="45" s="23" customFormat="1" customHeight="1" spans="1:34">
      <c r="A45" s="52">
        <v>21</v>
      </c>
      <c r="B45" s="53" t="s">
        <v>83</v>
      </c>
      <c r="C45" s="53"/>
      <c r="D45" s="53" t="s">
        <v>91</v>
      </c>
      <c r="E45" s="44"/>
      <c r="F45" s="54"/>
      <c r="G45" s="51"/>
      <c r="H45" s="51"/>
      <c r="I45" s="62"/>
      <c r="J45" s="55"/>
      <c r="K45" s="55"/>
      <c r="L45" s="55"/>
      <c r="M45" s="63"/>
      <c r="N45" s="63"/>
      <c r="O45" s="64"/>
      <c r="P45" s="64"/>
      <c r="Q45" s="54"/>
      <c r="R45" s="54">
        <f t="shared" si="4"/>
        <v>1.11999999999827</v>
      </c>
      <c r="S45" s="69"/>
      <c r="T45" s="69"/>
      <c r="U45" s="70"/>
      <c r="V45" s="54"/>
      <c r="W45" s="54"/>
      <c r="X45" s="54"/>
      <c r="Y45" s="50"/>
      <c r="Z45" s="50"/>
      <c r="AA45" s="50"/>
      <c r="AB45" s="54"/>
      <c r="AC45" s="54"/>
      <c r="AD45" s="64"/>
      <c r="AE45" s="75"/>
      <c r="AF45" s="75"/>
      <c r="AG45" s="61"/>
      <c r="AH45" s="45"/>
    </row>
    <row r="46" s="23" customFormat="1" customHeight="1" spans="1:34">
      <c r="A46" s="52"/>
      <c r="B46" s="53"/>
      <c r="C46" s="53"/>
      <c r="D46" s="53"/>
      <c r="E46" s="44" t="s">
        <v>43</v>
      </c>
      <c r="F46" s="54">
        <v>195.065</v>
      </c>
      <c r="G46" s="51"/>
      <c r="H46" s="51"/>
      <c r="I46" s="62"/>
      <c r="J46" s="62"/>
      <c r="K46" s="62"/>
      <c r="L46" s="62"/>
      <c r="M46" s="63"/>
      <c r="N46" s="63"/>
      <c r="O46" s="64">
        <v>1.92282</v>
      </c>
      <c r="P46" s="64">
        <v>-1.92258</v>
      </c>
      <c r="Q46" s="54">
        <f>(O46+P46)*1000</f>
        <v>0.240000000000018</v>
      </c>
      <c r="R46" s="54"/>
      <c r="S46" s="69"/>
      <c r="T46" s="69"/>
      <c r="U46" s="70"/>
      <c r="V46" s="54">
        <f t="shared" ref="V46" si="87">0*O46</f>
        <v>0</v>
      </c>
      <c r="W46" s="54">
        <f t="shared" ref="W46" si="88">0*P46</f>
        <v>0</v>
      </c>
      <c r="X46" s="54">
        <v>0</v>
      </c>
      <c r="Y46" s="71">
        <v>0</v>
      </c>
      <c r="Z46" s="71">
        <v>0</v>
      </c>
      <c r="AA46" s="71">
        <v>0</v>
      </c>
      <c r="AB46" s="54">
        <v>0</v>
      </c>
      <c r="AC46" s="54">
        <v>0</v>
      </c>
      <c r="AD46" s="64">
        <f t="shared" ref="AD46" si="89">(O46-P46)*0.5+(V46+W46+X46+Y46+Z46+AA46+AB46+AC46)*0.001</f>
        <v>1.9227</v>
      </c>
      <c r="AE46" s="72">
        <f t="shared" ref="AE46" si="90">-F46/2963.5*0.0002</f>
        <v>-1.31645014341151e-5</v>
      </c>
      <c r="AF46" s="72">
        <f t="shared" ref="AF46" si="91">AD46+AE46</f>
        <v>1.92268683549857</v>
      </c>
      <c r="AG46" s="61" t="s">
        <v>44</v>
      </c>
      <c r="AH46" s="54"/>
    </row>
    <row r="47" s="23" customFormat="1" customHeight="1" spans="1:34">
      <c r="A47" s="52">
        <v>22</v>
      </c>
      <c r="B47" s="53"/>
      <c r="C47" s="53" t="s">
        <v>92</v>
      </c>
      <c r="D47" s="53" t="s">
        <v>93</v>
      </c>
      <c r="E47" s="44"/>
      <c r="F47" s="54"/>
      <c r="G47" s="51"/>
      <c r="H47" s="51"/>
      <c r="I47" s="62"/>
      <c r="J47" s="62"/>
      <c r="K47" s="62"/>
      <c r="L47" s="62"/>
      <c r="M47" s="63"/>
      <c r="N47" s="63"/>
      <c r="O47" s="64"/>
      <c r="P47" s="64"/>
      <c r="Q47" s="54"/>
      <c r="R47" s="54">
        <f t="shared" si="4"/>
        <v>1.35999999999829</v>
      </c>
      <c r="S47" s="69"/>
      <c r="T47" s="69"/>
      <c r="U47" s="70"/>
      <c r="V47" s="54"/>
      <c r="W47" s="54"/>
      <c r="X47" s="54"/>
      <c r="Y47" s="50"/>
      <c r="Z47" s="50"/>
      <c r="AA47" s="50"/>
      <c r="AB47" s="54"/>
      <c r="AC47" s="54"/>
      <c r="AD47" s="64"/>
      <c r="AE47" s="75"/>
      <c r="AF47" s="75"/>
      <c r="AG47" s="61"/>
      <c r="AH47" s="54"/>
    </row>
    <row r="48" s="23" customFormat="1" customHeight="1" spans="1:34">
      <c r="A48" s="52"/>
      <c r="B48" s="53"/>
      <c r="C48" s="53"/>
      <c r="D48" s="53"/>
      <c r="E48" s="44" t="s">
        <v>43</v>
      </c>
      <c r="F48" s="54">
        <v>64.2355</v>
      </c>
      <c r="G48" s="51"/>
      <c r="H48" s="51"/>
      <c r="I48" s="62"/>
      <c r="J48" s="62"/>
      <c r="K48" s="62"/>
      <c r="L48" s="62"/>
      <c r="M48" s="63"/>
      <c r="N48" s="63"/>
      <c r="O48" s="64">
        <v>-0.00066</v>
      </c>
      <c r="P48" s="64">
        <v>0.00059</v>
      </c>
      <c r="Q48" s="54">
        <f>(O48+P48)*1000</f>
        <v>-0.07</v>
      </c>
      <c r="R48" s="54"/>
      <c r="S48" s="69"/>
      <c r="T48" s="69"/>
      <c r="U48" s="70"/>
      <c r="V48" s="54">
        <f t="shared" ref="V48" si="92">0*O48</f>
        <v>0</v>
      </c>
      <c r="W48" s="54">
        <f t="shared" ref="W48" si="93">0*P48</f>
        <v>0</v>
      </c>
      <c r="X48" s="54">
        <v>0</v>
      </c>
      <c r="Y48" s="71">
        <v>0</v>
      </c>
      <c r="Z48" s="71">
        <v>0</v>
      </c>
      <c r="AA48" s="71">
        <v>0</v>
      </c>
      <c r="AB48" s="54">
        <v>0</v>
      </c>
      <c r="AC48" s="54">
        <v>0</v>
      </c>
      <c r="AD48" s="64">
        <f t="shared" ref="AD48" si="94">(O48-P48)*0.5+(V48+W48+X48+Y48+Z48+AA48+AB48+AC48)*0.001</f>
        <v>-0.000625</v>
      </c>
      <c r="AE48" s="72">
        <f t="shared" ref="AE48" si="95">-F48/2963.5*0.0002</f>
        <v>-4.33511051121984e-6</v>
      </c>
      <c r="AF48" s="72">
        <f t="shared" ref="AF48" si="96">AD48+AE48</f>
        <v>-0.00062933511051122</v>
      </c>
      <c r="AG48" s="61" t="s">
        <v>44</v>
      </c>
      <c r="AH48" s="53"/>
    </row>
    <row r="49" s="23" customFormat="1" customHeight="1" spans="1:34">
      <c r="A49" s="52">
        <v>23</v>
      </c>
      <c r="B49" s="53"/>
      <c r="C49" s="53" t="s">
        <v>94</v>
      </c>
      <c r="D49" s="53" t="s">
        <v>95</v>
      </c>
      <c r="E49" s="44"/>
      <c r="F49" s="54"/>
      <c r="G49" s="51"/>
      <c r="H49" s="51"/>
      <c r="I49" s="62"/>
      <c r="J49" s="62"/>
      <c r="K49" s="62"/>
      <c r="L49" s="62"/>
      <c r="M49" s="63"/>
      <c r="N49" s="63"/>
      <c r="O49" s="64"/>
      <c r="P49" s="64"/>
      <c r="Q49" s="54"/>
      <c r="R49" s="54">
        <f t="shared" si="4"/>
        <v>1.28999999999829</v>
      </c>
      <c r="S49" s="69"/>
      <c r="T49" s="69"/>
      <c r="U49" s="70"/>
      <c r="V49" s="54"/>
      <c r="W49" s="54"/>
      <c r="X49" s="54"/>
      <c r="Y49" s="50"/>
      <c r="Z49" s="50"/>
      <c r="AA49" s="50"/>
      <c r="AB49" s="54"/>
      <c r="AC49" s="54"/>
      <c r="AD49" s="64"/>
      <c r="AE49" s="75"/>
      <c r="AF49" s="75"/>
      <c r="AG49" s="61"/>
      <c r="AH49" s="53"/>
    </row>
    <row r="50" s="23" customFormat="1" customHeight="1" spans="1:34">
      <c r="A50" s="52"/>
      <c r="B50" s="53"/>
      <c r="C50" s="53"/>
      <c r="D50" s="53"/>
      <c r="E50" s="44" t="s">
        <v>43</v>
      </c>
      <c r="F50" s="54">
        <v>63.2445</v>
      </c>
      <c r="G50" s="51"/>
      <c r="H50" s="51"/>
      <c r="I50" s="62"/>
      <c r="J50" s="62"/>
      <c r="K50" s="62"/>
      <c r="L50" s="62"/>
      <c r="M50" s="63"/>
      <c r="N50" s="63"/>
      <c r="O50" s="64">
        <v>0.00634</v>
      </c>
      <c r="P50" s="64">
        <v>-0.00643</v>
      </c>
      <c r="Q50" s="54">
        <f>(O50+P50)*1000</f>
        <v>-0.0899999999999998</v>
      </c>
      <c r="R50" s="54"/>
      <c r="S50" s="69"/>
      <c r="T50" s="69"/>
      <c r="U50" s="70"/>
      <c r="V50" s="54">
        <f t="shared" ref="V50" si="97">0*O50</f>
        <v>0</v>
      </c>
      <c r="W50" s="54">
        <f t="shared" ref="W50" si="98">0*P50</f>
        <v>0</v>
      </c>
      <c r="X50" s="54">
        <v>0</v>
      </c>
      <c r="Y50" s="71">
        <v>0</v>
      </c>
      <c r="Z50" s="71">
        <v>0</v>
      </c>
      <c r="AA50" s="71">
        <v>0</v>
      </c>
      <c r="AB50" s="54">
        <v>0</v>
      </c>
      <c r="AC50" s="54">
        <v>0</v>
      </c>
      <c r="AD50" s="64">
        <f t="shared" ref="AD50" si="99">(O50-P50)*0.5+(V50+W50+X50+Y50+Z50+AA50+AB50+AC50)*0.001</f>
        <v>0.006385</v>
      </c>
      <c r="AE50" s="72">
        <f t="shared" ref="AE50" si="100">-F50/2963.5*0.0002</f>
        <v>-4.26823013328834e-6</v>
      </c>
      <c r="AF50" s="72">
        <f t="shared" ref="AF50" si="101">AD50+AE50</f>
        <v>0.00638073176986671</v>
      </c>
      <c r="AG50" s="61" t="s">
        <v>44</v>
      </c>
      <c r="AH50" s="54"/>
    </row>
    <row r="51" s="23" customFormat="1" ht="15.75" customHeight="1" spans="1:34">
      <c r="A51" s="52">
        <v>24</v>
      </c>
      <c r="B51" s="53"/>
      <c r="C51" s="53" t="s">
        <v>96</v>
      </c>
      <c r="D51" s="53" t="s">
        <v>97</v>
      </c>
      <c r="E51" s="44"/>
      <c r="F51" s="54"/>
      <c r="G51" s="51"/>
      <c r="H51" s="51"/>
      <c r="I51" s="62"/>
      <c r="J51" s="62"/>
      <c r="K51" s="62"/>
      <c r="L51" s="62"/>
      <c r="M51" s="63"/>
      <c r="N51" s="63"/>
      <c r="O51" s="64"/>
      <c r="P51" s="64"/>
      <c r="Q51" s="54"/>
      <c r="R51" s="54">
        <f t="shared" si="4"/>
        <v>1.19999999999829</v>
      </c>
      <c r="S51" s="69"/>
      <c r="T51" s="69"/>
      <c r="U51" s="70"/>
      <c r="V51" s="54"/>
      <c r="W51" s="54"/>
      <c r="X51" s="54"/>
      <c r="Y51" s="50"/>
      <c r="Z51" s="50"/>
      <c r="AA51" s="50"/>
      <c r="AB51" s="54"/>
      <c r="AC51" s="54"/>
      <c r="AD51" s="64"/>
      <c r="AE51" s="75"/>
      <c r="AF51" s="75"/>
      <c r="AG51" s="61"/>
      <c r="AH51" s="54"/>
    </row>
    <row r="52" s="23" customFormat="1" customHeight="1" spans="1:34">
      <c r="A52" s="52"/>
      <c r="B52" s="53"/>
      <c r="C52" s="53"/>
      <c r="D52" s="53"/>
      <c r="E52" s="44" t="s">
        <v>43</v>
      </c>
      <c r="F52" s="54">
        <v>62.357</v>
      </c>
      <c r="G52" s="51"/>
      <c r="H52" s="51"/>
      <c r="I52" s="62"/>
      <c r="J52" s="62"/>
      <c r="K52" s="62"/>
      <c r="L52" s="62"/>
      <c r="M52" s="63"/>
      <c r="N52" s="63"/>
      <c r="O52" s="64">
        <v>-0.00096</v>
      </c>
      <c r="P52" s="64">
        <v>0.00103</v>
      </c>
      <c r="Q52" s="54">
        <f>(O52+P52)*1000</f>
        <v>0.0700000000000001</v>
      </c>
      <c r="R52" s="54"/>
      <c r="S52" s="69"/>
      <c r="T52" s="69"/>
      <c r="U52" s="70"/>
      <c r="V52" s="54">
        <f t="shared" ref="V52" si="102">0*O52</f>
        <v>0</v>
      </c>
      <c r="W52" s="54">
        <f t="shared" ref="W52" si="103">0*P52</f>
        <v>0</v>
      </c>
      <c r="X52" s="54">
        <v>0</v>
      </c>
      <c r="Y52" s="71">
        <v>0</v>
      </c>
      <c r="Z52" s="71">
        <v>0</v>
      </c>
      <c r="AA52" s="71">
        <v>0</v>
      </c>
      <c r="AB52" s="54">
        <v>0</v>
      </c>
      <c r="AC52" s="54">
        <v>0</v>
      </c>
      <c r="AD52" s="64">
        <f t="shared" ref="AD52" si="104">(O52-P52)*0.5+(V52+W52+X52+Y52+Z52+AA52+AB52+AC52)*0.001</f>
        <v>-0.000995</v>
      </c>
      <c r="AE52" s="72">
        <f t="shared" ref="AE52" si="105">-F52/2963.5*0.0002</f>
        <v>-4.2083347393285e-6</v>
      </c>
      <c r="AF52" s="72">
        <f t="shared" ref="AF52" si="106">AD52+AE52</f>
        <v>-0.000999208334739328</v>
      </c>
      <c r="AG52" s="61" t="s">
        <v>44</v>
      </c>
      <c r="AH52" s="54"/>
    </row>
    <row r="53" s="23" customFormat="1" customHeight="1" spans="1:34">
      <c r="A53" s="52">
        <v>25</v>
      </c>
      <c r="B53" s="53"/>
      <c r="C53" s="53" t="s">
        <v>98</v>
      </c>
      <c r="D53" s="53" t="s">
        <v>99</v>
      </c>
      <c r="E53" s="44"/>
      <c r="F53" s="54"/>
      <c r="G53" s="51"/>
      <c r="H53" s="51"/>
      <c r="I53" s="62"/>
      <c r="J53" s="62"/>
      <c r="K53" s="62"/>
      <c r="L53" s="62"/>
      <c r="M53" s="63"/>
      <c r="N53" s="63"/>
      <c r="O53" s="64"/>
      <c r="P53" s="64"/>
      <c r="Q53" s="54"/>
      <c r="R53" s="54">
        <f t="shared" si="4"/>
        <v>1.26999999999829</v>
      </c>
      <c r="S53" s="69"/>
      <c r="T53" s="69"/>
      <c r="U53" s="70"/>
      <c r="V53" s="54"/>
      <c r="W53" s="54"/>
      <c r="X53" s="54"/>
      <c r="Y53" s="50"/>
      <c r="Z53" s="50"/>
      <c r="AA53" s="50"/>
      <c r="AB53" s="54"/>
      <c r="AC53" s="54"/>
      <c r="AD53" s="64"/>
      <c r="AE53" s="75"/>
      <c r="AF53" s="75"/>
      <c r="AG53" s="61"/>
      <c r="AH53" s="54"/>
    </row>
    <row r="54" s="23" customFormat="1" customHeight="1" spans="1:34">
      <c r="A54" s="52"/>
      <c r="B54" s="53"/>
      <c r="C54" s="53"/>
      <c r="D54" s="53"/>
      <c r="E54" s="44" t="s">
        <v>43</v>
      </c>
      <c r="F54" s="54">
        <v>61.763</v>
      </c>
      <c r="G54" s="51"/>
      <c r="H54" s="51"/>
      <c r="I54" s="62"/>
      <c r="J54" s="62"/>
      <c r="K54" s="62"/>
      <c r="L54" s="62"/>
      <c r="M54" s="63"/>
      <c r="N54" s="63"/>
      <c r="O54" s="64">
        <v>-0.00367</v>
      </c>
      <c r="P54" s="64">
        <v>0.00374</v>
      </c>
      <c r="Q54" s="54">
        <f>(O54+P54)*1000</f>
        <v>0.0699999999999998</v>
      </c>
      <c r="R54" s="54"/>
      <c r="S54" s="69"/>
      <c r="T54" s="69"/>
      <c r="U54" s="70"/>
      <c r="V54" s="54">
        <f t="shared" ref="V54" si="107">0*O54</f>
        <v>0</v>
      </c>
      <c r="W54" s="54">
        <f t="shared" ref="W54" si="108">0*P54</f>
        <v>0</v>
      </c>
      <c r="X54" s="54">
        <v>0</v>
      </c>
      <c r="Y54" s="71">
        <v>0</v>
      </c>
      <c r="Z54" s="71">
        <v>0</v>
      </c>
      <c r="AA54" s="71">
        <v>0</v>
      </c>
      <c r="AB54" s="54">
        <v>0</v>
      </c>
      <c r="AC54" s="54">
        <v>0</v>
      </c>
      <c r="AD54" s="64">
        <f t="shared" ref="AD54" si="109">(O54-P54)*0.5+(V54+W54+X54+Y54+Z54+AA54+AB54+AC54)*0.001</f>
        <v>-0.003705</v>
      </c>
      <c r="AE54" s="72">
        <f t="shared" ref="AE54" si="110">-F54/2963.5*0.0002</f>
        <v>-4.1682470052303e-6</v>
      </c>
      <c r="AF54" s="72">
        <f t="shared" ref="AF54" si="111">AD54+AE54</f>
        <v>-0.00370916824700523</v>
      </c>
      <c r="AG54" s="61" t="s">
        <v>44</v>
      </c>
      <c r="AH54" s="54"/>
    </row>
    <row r="55" s="23" customFormat="1" customHeight="1" spans="1:34">
      <c r="A55" s="52">
        <v>26</v>
      </c>
      <c r="B55" s="53"/>
      <c r="C55" s="53" t="s">
        <v>100</v>
      </c>
      <c r="D55" s="53" t="s">
        <v>101</v>
      </c>
      <c r="E55" s="44"/>
      <c r="F55" s="54"/>
      <c r="G55" s="51"/>
      <c r="H55" s="51"/>
      <c r="I55" s="62"/>
      <c r="J55" s="62"/>
      <c r="K55" s="62"/>
      <c r="L55" s="62"/>
      <c r="M55" s="63"/>
      <c r="N55" s="63"/>
      <c r="O55" s="64"/>
      <c r="P55" s="64"/>
      <c r="Q55" s="54"/>
      <c r="R55" s="54">
        <f t="shared" si="4"/>
        <v>1.33999999999829</v>
      </c>
      <c r="S55" s="69"/>
      <c r="T55" s="69"/>
      <c r="U55" s="70"/>
      <c r="V55" s="54"/>
      <c r="W55" s="54"/>
      <c r="X55" s="54"/>
      <c r="Y55" s="50"/>
      <c r="Z55" s="50"/>
      <c r="AA55" s="50"/>
      <c r="AB55" s="54"/>
      <c r="AC55" s="54"/>
      <c r="AD55" s="64"/>
      <c r="AE55" s="75"/>
      <c r="AF55" s="75"/>
      <c r="AG55" s="61"/>
      <c r="AH55" s="54"/>
    </row>
    <row r="56" s="23" customFormat="1" customHeight="1" spans="1:34">
      <c r="A56" s="52"/>
      <c r="B56" s="53"/>
      <c r="C56" s="53"/>
      <c r="D56" s="53"/>
      <c r="E56" s="44" t="s">
        <v>43</v>
      </c>
      <c r="F56" s="54">
        <v>61.488</v>
      </c>
      <c r="G56" s="51"/>
      <c r="H56" s="51"/>
      <c r="I56" s="62"/>
      <c r="J56" s="62"/>
      <c r="K56" s="62"/>
      <c r="L56" s="62"/>
      <c r="M56" s="63"/>
      <c r="N56" s="63"/>
      <c r="O56" s="64">
        <v>0.0032</v>
      </c>
      <c r="P56" s="64">
        <v>-0.00327</v>
      </c>
      <c r="Q56" s="54">
        <f>(O56+P56)*1000</f>
        <v>-0.0699999999999998</v>
      </c>
      <c r="R56" s="54"/>
      <c r="S56" s="69"/>
      <c r="T56" s="69"/>
      <c r="U56" s="70"/>
      <c r="V56" s="54">
        <f t="shared" ref="V56" si="112">0*O56</f>
        <v>0</v>
      </c>
      <c r="W56" s="54">
        <f t="shared" ref="W56" si="113">0*P56</f>
        <v>0</v>
      </c>
      <c r="X56" s="54">
        <v>0</v>
      </c>
      <c r="Y56" s="71">
        <v>0</v>
      </c>
      <c r="Z56" s="71">
        <v>0</v>
      </c>
      <c r="AA56" s="71">
        <v>0</v>
      </c>
      <c r="AB56" s="54">
        <v>0</v>
      </c>
      <c r="AC56" s="54">
        <v>0</v>
      </c>
      <c r="AD56" s="64">
        <f t="shared" ref="AD56" si="114">(O56-P56)*0.5+(V56+W56+X56+Y56+Z56+AA56+AB56+AC56)*0.001</f>
        <v>0.003235</v>
      </c>
      <c r="AE56" s="72">
        <f t="shared" ref="AE56" si="115">-F56/2963.5*0.0002</f>
        <v>-4.14968786907373e-6</v>
      </c>
      <c r="AF56" s="72">
        <f t="shared" ref="AF56" si="116">AD56+AE56</f>
        <v>0.00323085031213093</v>
      </c>
      <c r="AG56" s="61" t="s">
        <v>44</v>
      </c>
      <c r="AH56" s="54"/>
    </row>
    <row r="57" s="23" customFormat="1" customHeight="1" spans="1:34">
      <c r="A57" s="52">
        <v>27</v>
      </c>
      <c r="B57" s="53"/>
      <c r="C57" s="53" t="s">
        <v>102</v>
      </c>
      <c r="D57" s="53" t="s">
        <v>103</v>
      </c>
      <c r="E57" s="44"/>
      <c r="F57" s="54"/>
      <c r="G57" s="51"/>
      <c r="H57" s="51"/>
      <c r="I57" s="62"/>
      <c r="J57" s="62"/>
      <c r="K57" s="62"/>
      <c r="L57" s="62"/>
      <c r="M57" s="63"/>
      <c r="N57" s="63"/>
      <c r="O57" s="64"/>
      <c r="P57" s="64"/>
      <c r="Q57" s="54"/>
      <c r="R57" s="54">
        <f t="shared" si="4"/>
        <v>1.26999999999829</v>
      </c>
      <c r="S57" s="69"/>
      <c r="T57" s="69"/>
      <c r="U57" s="70"/>
      <c r="V57" s="54"/>
      <c r="W57" s="54"/>
      <c r="X57" s="54"/>
      <c r="Y57" s="50"/>
      <c r="Z57" s="50"/>
      <c r="AA57" s="50"/>
      <c r="AB57" s="54"/>
      <c r="AC57" s="54"/>
      <c r="AD57" s="64"/>
      <c r="AE57" s="75"/>
      <c r="AF57" s="75"/>
      <c r="AG57" s="61"/>
      <c r="AH57" s="54"/>
    </row>
    <row r="58" s="23" customFormat="1" customHeight="1" spans="1:34">
      <c r="A58" s="52"/>
      <c r="B58" s="53"/>
      <c r="C58" s="53"/>
      <c r="D58" s="53"/>
      <c r="E58" s="44" t="s">
        <v>43</v>
      </c>
      <c r="F58" s="54">
        <v>61.549</v>
      </c>
      <c r="G58" s="51"/>
      <c r="H58" s="51"/>
      <c r="I58" s="62"/>
      <c r="J58" s="62"/>
      <c r="K58" s="62"/>
      <c r="L58" s="62"/>
      <c r="M58" s="63"/>
      <c r="N58" s="63"/>
      <c r="O58" s="64">
        <v>0.0031</v>
      </c>
      <c r="P58" s="64">
        <v>-0.00295</v>
      </c>
      <c r="Q58" s="54">
        <f>(O58+P58)*1000</f>
        <v>0.15</v>
      </c>
      <c r="R58" s="54"/>
      <c r="S58" s="69"/>
      <c r="T58" s="69"/>
      <c r="U58" s="70"/>
      <c r="V58" s="54">
        <f t="shared" ref="V58" si="117">0*O58</f>
        <v>0</v>
      </c>
      <c r="W58" s="54">
        <f t="shared" ref="W58" si="118">0*P58</f>
        <v>0</v>
      </c>
      <c r="X58" s="54">
        <v>0</v>
      </c>
      <c r="Y58" s="71">
        <v>0</v>
      </c>
      <c r="Z58" s="71">
        <v>0</v>
      </c>
      <c r="AA58" s="71">
        <v>0</v>
      </c>
      <c r="AB58" s="54">
        <v>0</v>
      </c>
      <c r="AC58" s="54">
        <v>0</v>
      </c>
      <c r="AD58" s="64">
        <f t="shared" ref="AD58" si="119">(O58-P58)*0.5+(V58+W58+X58+Y58+Z58+AA58+AB58+AC58)*0.001</f>
        <v>0.003025</v>
      </c>
      <c r="AE58" s="72">
        <f t="shared" ref="AE58" si="120">-F58/2963.5*0.0002</f>
        <v>-4.1538046229121e-6</v>
      </c>
      <c r="AF58" s="72">
        <f t="shared" ref="AF58" si="121">AD58+AE58</f>
        <v>0.00302084619537709</v>
      </c>
      <c r="AG58" s="61" t="s">
        <v>44</v>
      </c>
      <c r="AH58" s="54"/>
    </row>
    <row r="59" s="23" customFormat="1" customHeight="1" spans="1:34">
      <c r="A59" s="52">
        <v>28</v>
      </c>
      <c r="B59" s="53"/>
      <c r="C59" s="53" t="s">
        <v>104</v>
      </c>
      <c r="D59" s="53" t="s">
        <v>105</v>
      </c>
      <c r="E59" s="44"/>
      <c r="F59" s="54"/>
      <c r="G59" s="51"/>
      <c r="H59" s="51"/>
      <c r="I59" s="62"/>
      <c r="J59" s="62"/>
      <c r="K59" s="62"/>
      <c r="L59" s="62"/>
      <c r="M59" s="63"/>
      <c r="N59" s="63"/>
      <c r="O59" s="64"/>
      <c r="P59" s="64"/>
      <c r="Q59" s="54"/>
      <c r="R59" s="54">
        <f t="shared" si="4"/>
        <v>1.41999999999829</v>
      </c>
      <c r="S59" s="69"/>
      <c r="T59" s="69"/>
      <c r="U59" s="70"/>
      <c r="V59" s="54"/>
      <c r="W59" s="54"/>
      <c r="X59" s="54"/>
      <c r="Y59" s="50"/>
      <c r="Z59" s="50"/>
      <c r="AA59" s="50"/>
      <c r="AB59" s="54"/>
      <c r="AC59" s="54"/>
      <c r="AD59" s="64"/>
      <c r="AE59" s="75"/>
      <c r="AF59" s="75"/>
      <c r="AG59" s="61"/>
      <c r="AH59" s="54"/>
    </row>
    <row r="60" s="23" customFormat="1" customHeight="1" spans="1:34">
      <c r="A60" s="52"/>
      <c r="B60" s="53"/>
      <c r="C60" s="53"/>
      <c r="D60" s="53"/>
      <c r="E60" s="44" t="s">
        <v>106</v>
      </c>
      <c r="F60" s="54">
        <v>132.5765</v>
      </c>
      <c r="G60" s="51"/>
      <c r="H60" s="51"/>
      <c r="I60" s="62"/>
      <c r="J60" s="62"/>
      <c r="K60" s="62"/>
      <c r="L60" s="62"/>
      <c r="M60" s="63"/>
      <c r="N60" s="63"/>
      <c r="O60" s="64">
        <v>0.02056</v>
      </c>
      <c r="P60" s="64">
        <v>-0.02098</v>
      </c>
      <c r="Q60" s="54">
        <f>(O60+P60)*1000</f>
        <v>-0.42</v>
      </c>
      <c r="R60" s="54"/>
      <c r="S60" s="69"/>
      <c r="T60" s="69"/>
      <c r="U60" s="70"/>
      <c r="V60" s="54">
        <f t="shared" ref="V60" si="122">0*O60</f>
        <v>0</v>
      </c>
      <c r="W60" s="54">
        <f t="shared" ref="W60" si="123">0*P60</f>
        <v>0</v>
      </c>
      <c r="X60" s="54">
        <v>0</v>
      </c>
      <c r="Y60" s="71">
        <v>0</v>
      </c>
      <c r="Z60" s="71">
        <v>0</v>
      </c>
      <c r="AA60" s="71">
        <v>0</v>
      </c>
      <c r="AB60" s="54">
        <v>0</v>
      </c>
      <c r="AC60" s="54">
        <v>0</v>
      </c>
      <c r="AD60" s="64">
        <f t="shared" ref="AD60" si="124">(O60-P60)*0.5+(V60+W60+X60+Y60+Z60+AA60+AB60+AC60)*0.001</f>
        <v>0.02077</v>
      </c>
      <c r="AE60" s="72">
        <f t="shared" ref="AE60" si="125">-F60/2963.5*0.0002</f>
        <v>-8.94729205331534e-6</v>
      </c>
      <c r="AF60" s="72">
        <f t="shared" ref="AF60" si="126">AD60+AE60</f>
        <v>0.0207610527079467</v>
      </c>
      <c r="AG60" s="61" t="s">
        <v>44</v>
      </c>
      <c r="AH60" s="54"/>
    </row>
    <row r="61" s="23" customFormat="1" customHeight="1" spans="1:34">
      <c r="A61" s="52">
        <v>29</v>
      </c>
      <c r="B61" s="53" t="s">
        <v>92</v>
      </c>
      <c r="C61" s="53" t="s">
        <v>63</v>
      </c>
      <c r="D61" s="53" t="s">
        <v>107</v>
      </c>
      <c r="E61" s="44"/>
      <c r="F61" s="54"/>
      <c r="G61" s="51"/>
      <c r="H61" s="51"/>
      <c r="I61" s="62"/>
      <c r="J61" s="62"/>
      <c r="K61" s="62"/>
      <c r="L61" s="62"/>
      <c r="M61" s="63"/>
      <c r="N61" s="63"/>
      <c r="O61" s="64"/>
      <c r="P61" s="64"/>
      <c r="Q61" s="54"/>
      <c r="R61" s="54">
        <f t="shared" si="4"/>
        <v>0.999999999998288</v>
      </c>
      <c r="S61" s="69"/>
      <c r="T61" s="69"/>
      <c r="U61" s="70"/>
      <c r="V61" s="54"/>
      <c r="W61" s="54"/>
      <c r="X61" s="54"/>
      <c r="Y61" s="50"/>
      <c r="Z61" s="50"/>
      <c r="AA61" s="50"/>
      <c r="AB61" s="54"/>
      <c r="AC61" s="54"/>
      <c r="AD61" s="64"/>
      <c r="AE61" s="75"/>
      <c r="AF61" s="75"/>
      <c r="AG61" s="61"/>
      <c r="AH61" s="54"/>
    </row>
    <row r="62" s="23" customFormat="1" customHeight="1" spans="1:34">
      <c r="A62" s="52"/>
      <c r="B62" s="53"/>
      <c r="C62" s="53"/>
      <c r="D62" s="53"/>
      <c r="E62" s="44" t="s">
        <v>106</v>
      </c>
      <c r="F62" s="54">
        <v>59.1195</v>
      </c>
      <c r="G62" s="51"/>
      <c r="H62" s="51"/>
      <c r="I62" s="62"/>
      <c r="J62" s="62"/>
      <c r="K62" s="62"/>
      <c r="L62" s="62"/>
      <c r="M62" s="63"/>
      <c r="N62" s="63"/>
      <c r="O62" s="64">
        <v>0.00655</v>
      </c>
      <c r="P62" s="64">
        <v>-0.00673</v>
      </c>
      <c r="Q62" s="54">
        <f>(O62+P62)*1000</f>
        <v>-0.18</v>
      </c>
      <c r="R62" s="54"/>
      <c r="S62" s="69"/>
      <c r="T62" s="69"/>
      <c r="U62" s="70"/>
      <c r="V62" s="54">
        <f t="shared" ref="V62" si="127">0*O62</f>
        <v>0</v>
      </c>
      <c r="W62" s="54">
        <f t="shared" ref="W62" si="128">0*P62</f>
        <v>0</v>
      </c>
      <c r="X62" s="54">
        <v>0</v>
      </c>
      <c r="Y62" s="71">
        <v>0</v>
      </c>
      <c r="Z62" s="71">
        <v>0</v>
      </c>
      <c r="AA62" s="71">
        <v>0</v>
      </c>
      <c r="AB62" s="54">
        <v>0</v>
      </c>
      <c r="AC62" s="54">
        <v>0</v>
      </c>
      <c r="AD62" s="64">
        <f t="shared" ref="AD62" si="129">(O62-P62)*0.5+(V62+W62+X62+Y62+Z62+AA62+AB62+AC62)*0.001</f>
        <v>0.00664</v>
      </c>
      <c r="AE62" s="72">
        <f t="shared" ref="AE62" si="130">-F62/2963.5*0.0002</f>
        <v>-3.98984309093977e-6</v>
      </c>
      <c r="AF62" s="72">
        <f t="shared" ref="AF62" si="131">AD62+AE62</f>
        <v>0.00663601015690906</v>
      </c>
      <c r="AG62" s="61" t="s">
        <v>44</v>
      </c>
      <c r="AH62" s="54"/>
    </row>
    <row r="63" s="23" customFormat="1" customHeight="1" spans="1:34">
      <c r="A63" s="52">
        <v>30</v>
      </c>
      <c r="B63" s="53" t="s">
        <v>94</v>
      </c>
      <c r="C63" s="53" t="s">
        <v>67</v>
      </c>
      <c r="D63" s="53" t="s">
        <v>108</v>
      </c>
      <c r="E63" s="44"/>
      <c r="F63" s="54"/>
      <c r="G63" s="51"/>
      <c r="H63" s="51"/>
      <c r="I63" s="62"/>
      <c r="J63" s="62"/>
      <c r="K63" s="62"/>
      <c r="L63" s="62"/>
      <c r="M63" s="63"/>
      <c r="N63" s="63"/>
      <c r="O63" s="64"/>
      <c r="P63" s="64"/>
      <c r="Q63" s="54"/>
      <c r="R63" s="54">
        <f t="shared" si="4"/>
        <v>0.819999999998289</v>
      </c>
      <c r="S63" s="69"/>
      <c r="T63" s="69"/>
      <c r="U63" s="70"/>
      <c r="V63" s="54"/>
      <c r="W63" s="54"/>
      <c r="X63" s="54"/>
      <c r="Y63" s="50"/>
      <c r="Z63" s="50"/>
      <c r="AA63" s="50"/>
      <c r="AB63" s="54"/>
      <c r="AC63" s="54"/>
      <c r="AD63" s="64"/>
      <c r="AE63" s="75"/>
      <c r="AF63" s="75"/>
      <c r="AG63" s="61"/>
      <c r="AH63" s="54"/>
    </row>
    <row r="64" s="23" customFormat="1" customHeight="1" spans="1:34">
      <c r="A64" s="52"/>
      <c r="B64" s="53"/>
      <c r="C64" s="53"/>
      <c r="D64" s="53"/>
      <c r="E64" s="44" t="s">
        <v>106</v>
      </c>
      <c r="F64" s="54">
        <v>59.265</v>
      </c>
      <c r="G64" s="51"/>
      <c r="H64" s="51"/>
      <c r="I64" s="62"/>
      <c r="J64" s="62"/>
      <c r="K64" s="62"/>
      <c r="L64" s="62"/>
      <c r="M64" s="63"/>
      <c r="N64" s="63"/>
      <c r="O64" s="64">
        <v>0.00715</v>
      </c>
      <c r="P64" s="64">
        <v>-0.00708</v>
      </c>
      <c r="Q64" s="54">
        <f>(O64+P64)*1000</f>
        <v>0.0699999999999998</v>
      </c>
      <c r="R64" s="54"/>
      <c r="S64" s="69"/>
      <c r="T64" s="69"/>
      <c r="U64" s="70"/>
      <c r="V64" s="54">
        <f t="shared" ref="V64" si="132">0*O64</f>
        <v>0</v>
      </c>
      <c r="W64" s="54">
        <f t="shared" ref="W64" si="133">0*P64</f>
        <v>0</v>
      </c>
      <c r="X64" s="54">
        <v>0</v>
      </c>
      <c r="Y64" s="71">
        <v>0</v>
      </c>
      <c r="Z64" s="71">
        <v>0</v>
      </c>
      <c r="AA64" s="71">
        <v>0</v>
      </c>
      <c r="AB64" s="54">
        <v>0</v>
      </c>
      <c r="AC64" s="54">
        <v>0</v>
      </c>
      <c r="AD64" s="64">
        <f t="shared" ref="AD64" si="134">(O64-P64)*0.5+(V64+W64+X64+Y64+Z64+AA64+AB64+AC64)*0.001</f>
        <v>0.007115</v>
      </c>
      <c r="AE64" s="72">
        <f t="shared" ref="AE64" si="135">-F64/2963.5*0.0002</f>
        <v>-3.99966256116079e-6</v>
      </c>
      <c r="AF64" s="72">
        <f t="shared" ref="AF64" si="136">AD64+AE64</f>
        <v>0.00711100033743884</v>
      </c>
      <c r="AG64" s="61" t="s">
        <v>44</v>
      </c>
      <c r="AH64" s="54"/>
    </row>
    <row r="65" s="23" customFormat="1" customHeight="1" spans="1:34">
      <c r="A65" s="52">
        <v>31</v>
      </c>
      <c r="B65" s="53" t="s">
        <v>96</v>
      </c>
      <c r="C65" s="53" t="s">
        <v>70</v>
      </c>
      <c r="D65" s="53" t="s">
        <v>109</v>
      </c>
      <c r="E65" s="44"/>
      <c r="F65" s="54"/>
      <c r="G65" s="51"/>
      <c r="H65" s="51"/>
      <c r="I65" s="62"/>
      <c r="J65" s="62"/>
      <c r="K65" s="62"/>
      <c r="L65" s="62"/>
      <c r="M65" s="63"/>
      <c r="N65" s="63"/>
      <c r="O65" s="64"/>
      <c r="P65" s="64"/>
      <c r="Q65" s="54"/>
      <c r="R65" s="54">
        <f t="shared" si="4"/>
        <v>0.889999999998288</v>
      </c>
      <c r="S65" s="69"/>
      <c r="T65" s="69"/>
      <c r="U65" s="70"/>
      <c r="V65" s="54"/>
      <c r="W65" s="54"/>
      <c r="X65" s="54"/>
      <c r="Y65" s="50"/>
      <c r="Z65" s="50"/>
      <c r="AA65" s="50"/>
      <c r="AB65" s="54"/>
      <c r="AC65" s="54"/>
      <c r="AD65" s="64"/>
      <c r="AE65" s="75"/>
      <c r="AF65" s="75"/>
      <c r="AG65" s="61"/>
      <c r="AH65" s="54"/>
    </row>
    <row r="66" s="23" customFormat="1" customHeight="1" spans="1:34">
      <c r="A66" s="52"/>
      <c r="B66" s="53"/>
      <c r="C66" s="53"/>
      <c r="D66" s="53"/>
      <c r="E66" s="44" t="s">
        <v>106</v>
      </c>
      <c r="F66" s="54">
        <v>59.5585</v>
      </c>
      <c r="G66" s="51"/>
      <c r="H66" s="51"/>
      <c r="I66" s="62"/>
      <c r="J66" s="62"/>
      <c r="K66" s="62"/>
      <c r="L66" s="62"/>
      <c r="M66" s="63"/>
      <c r="N66" s="63"/>
      <c r="O66" s="64">
        <v>-0.00066</v>
      </c>
      <c r="P66" s="64">
        <v>0.00069</v>
      </c>
      <c r="Q66" s="54">
        <f>(O66+P66)*1000</f>
        <v>0.03</v>
      </c>
      <c r="R66" s="54"/>
      <c r="S66" s="69"/>
      <c r="T66" s="69"/>
      <c r="U66" s="70"/>
      <c r="V66" s="54">
        <f t="shared" ref="V66" si="137">0*O66</f>
        <v>0</v>
      </c>
      <c r="W66" s="54">
        <f t="shared" ref="W66" si="138">0*P66</f>
        <v>0</v>
      </c>
      <c r="X66" s="54">
        <v>0</v>
      </c>
      <c r="Y66" s="71">
        <v>0</v>
      </c>
      <c r="Z66" s="71">
        <v>0</v>
      </c>
      <c r="AA66" s="71">
        <v>0</v>
      </c>
      <c r="AB66" s="54">
        <v>0</v>
      </c>
      <c r="AC66" s="54">
        <v>0</v>
      </c>
      <c r="AD66" s="64">
        <f t="shared" ref="AD66" si="139">(O66-P66)*0.5+(V66+W66+X66+Y66+Z66+AA66+AB66+AC66)*0.001</f>
        <v>-0.000675</v>
      </c>
      <c r="AE66" s="72">
        <f t="shared" ref="AE66" si="140">-F66/2963.5*0.0002</f>
        <v>-4.01947022102244e-6</v>
      </c>
      <c r="AF66" s="72">
        <f t="shared" ref="AF66" si="141">AD66+AE66</f>
        <v>-0.000679019470221022</v>
      </c>
      <c r="AG66" s="61" t="s">
        <v>44</v>
      </c>
      <c r="AH66" s="54"/>
    </row>
    <row r="67" s="23" customFormat="1" customHeight="1" spans="1:34">
      <c r="A67" s="52">
        <v>32</v>
      </c>
      <c r="B67" s="53" t="s">
        <v>98</v>
      </c>
      <c r="C67" s="53" t="s">
        <v>73</v>
      </c>
      <c r="D67" s="53" t="s">
        <v>110</v>
      </c>
      <c r="E67" s="44"/>
      <c r="F67" s="54"/>
      <c r="G67" s="51"/>
      <c r="H67" s="51"/>
      <c r="I67" s="62"/>
      <c r="J67" s="62"/>
      <c r="K67" s="62"/>
      <c r="L67" s="62"/>
      <c r="M67" s="63"/>
      <c r="N67" s="63"/>
      <c r="O67" s="64"/>
      <c r="P67" s="64"/>
      <c r="Q67" s="54"/>
      <c r="R67" s="54">
        <f t="shared" si="4"/>
        <v>0.919999999998288</v>
      </c>
      <c r="S67" s="69"/>
      <c r="T67" s="69"/>
      <c r="U67" s="70"/>
      <c r="V67" s="54"/>
      <c r="W67" s="54"/>
      <c r="X67" s="54"/>
      <c r="Y67" s="50"/>
      <c r="Z67" s="50"/>
      <c r="AA67" s="50"/>
      <c r="AB67" s="54"/>
      <c r="AC67" s="54"/>
      <c r="AD67" s="64"/>
      <c r="AE67" s="75"/>
      <c r="AF67" s="75"/>
      <c r="AG67" s="61"/>
      <c r="AH67" s="54"/>
    </row>
    <row r="68" s="23" customFormat="1" customHeight="1" spans="1:34">
      <c r="A68" s="52"/>
      <c r="B68" s="53"/>
      <c r="C68" s="53"/>
      <c r="D68" s="53"/>
      <c r="E68" s="44" t="s">
        <v>106</v>
      </c>
      <c r="F68" s="54">
        <v>60.137</v>
      </c>
      <c r="G68" s="51"/>
      <c r="H68" s="51"/>
      <c r="I68" s="62"/>
      <c r="J68" s="62"/>
      <c r="K68" s="62"/>
      <c r="L68" s="62"/>
      <c r="M68" s="63"/>
      <c r="N68" s="63"/>
      <c r="O68" s="64">
        <v>0.00342</v>
      </c>
      <c r="P68" s="64">
        <v>-0.00342</v>
      </c>
      <c r="Q68" s="54">
        <f>(O68+P68)*1000</f>
        <v>0</v>
      </c>
      <c r="R68" s="54"/>
      <c r="S68" s="69"/>
      <c r="T68" s="69"/>
      <c r="U68" s="70"/>
      <c r="V68" s="54">
        <f t="shared" ref="V68" si="142">0*O68</f>
        <v>0</v>
      </c>
      <c r="W68" s="54">
        <f t="shared" ref="W68" si="143">0*P68</f>
        <v>0</v>
      </c>
      <c r="X68" s="54">
        <v>0</v>
      </c>
      <c r="Y68" s="71">
        <v>0</v>
      </c>
      <c r="Z68" s="71">
        <v>0</v>
      </c>
      <c r="AA68" s="71">
        <v>0</v>
      </c>
      <c r="AB68" s="54">
        <v>0</v>
      </c>
      <c r="AC68" s="54">
        <v>0</v>
      </c>
      <c r="AD68" s="64">
        <f t="shared" ref="AD68" si="144">(O68-P68)*0.5+(V68+W68+X68+Y68+Z68+AA68+AB68+AC68)*0.001</f>
        <v>0.00342</v>
      </c>
      <c r="AE68" s="72">
        <f t="shared" ref="AE68" si="145">-F68/2963.5*0.0002</f>
        <v>-4.05851189471908e-6</v>
      </c>
      <c r="AF68" s="72">
        <f t="shared" ref="AF68" si="146">AD68+AE68</f>
        <v>0.00341594148810528</v>
      </c>
      <c r="AG68" s="61" t="s">
        <v>44</v>
      </c>
      <c r="AH68" s="54"/>
    </row>
    <row r="69" s="23" customFormat="1" customHeight="1" spans="1:34">
      <c r="A69" s="52">
        <v>33</v>
      </c>
      <c r="B69" s="53" t="s">
        <v>100</v>
      </c>
      <c r="C69" s="53" t="s">
        <v>76</v>
      </c>
      <c r="D69" s="53" t="s">
        <v>111</v>
      </c>
      <c r="E69" s="44"/>
      <c r="F69" s="54"/>
      <c r="G69" s="51"/>
      <c r="H69" s="51"/>
      <c r="I69" s="62"/>
      <c r="J69" s="62"/>
      <c r="K69" s="62"/>
      <c r="L69" s="62"/>
      <c r="M69" s="63"/>
      <c r="N69" s="63"/>
      <c r="O69" s="64"/>
      <c r="P69" s="64"/>
      <c r="Q69" s="54"/>
      <c r="R69" s="54">
        <f t="shared" si="4"/>
        <v>0.919999999998288</v>
      </c>
      <c r="S69" s="69"/>
      <c r="T69" s="69"/>
      <c r="U69" s="70"/>
      <c r="V69" s="54"/>
      <c r="W69" s="54"/>
      <c r="X69" s="54"/>
      <c r="Y69" s="50"/>
      <c r="Z69" s="50"/>
      <c r="AA69" s="50"/>
      <c r="AB69" s="54"/>
      <c r="AC69" s="54"/>
      <c r="AD69" s="64"/>
      <c r="AE69" s="75"/>
      <c r="AF69" s="75"/>
      <c r="AG69" s="61"/>
      <c r="AH69" s="54"/>
    </row>
    <row r="70" s="23" customFormat="1" customHeight="1" spans="1:34">
      <c r="A70" s="52"/>
      <c r="B70" s="53"/>
      <c r="C70" s="53"/>
      <c r="D70" s="53"/>
      <c r="E70" s="44" t="s">
        <v>106</v>
      </c>
      <c r="F70" s="54">
        <v>60.939</v>
      </c>
      <c r="G70" s="51"/>
      <c r="H70" s="51"/>
      <c r="I70" s="62"/>
      <c r="J70" s="62"/>
      <c r="K70" s="62"/>
      <c r="L70" s="62"/>
      <c r="M70" s="63"/>
      <c r="N70" s="63"/>
      <c r="O70" s="64">
        <v>0.00308</v>
      </c>
      <c r="P70" s="64">
        <v>-0.00312</v>
      </c>
      <c r="Q70" s="54">
        <f t="shared" ref="Q70" si="147">(O70+P70)*1000</f>
        <v>-0.0400000000000001</v>
      </c>
      <c r="R70" s="54"/>
      <c r="S70" s="69"/>
      <c r="T70" s="69"/>
      <c r="U70" s="70"/>
      <c r="V70" s="54">
        <f t="shared" ref="V70" si="148">0*O70</f>
        <v>0</v>
      </c>
      <c r="W70" s="54">
        <f t="shared" ref="W70" si="149">0*P70</f>
        <v>0</v>
      </c>
      <c r="X70" s="54">
        <v>0</v>
      </c>
      <c r="Y70" s="71">
        <v>0</v>
      </c>
      <c r="Z70" s="71">
        <v>0</v>
      </c>
      <c r="AA70" s="71">
        <v>0</v>
      </c>
      <c r="AB70" s="54">
        <v>0</v>
      </c>
      <c r="AC70" s="54">
        <v>0</v>
      </c>
      <c r="AD70" s="64">
        <f t="shared" ref="AD70" si="150">(O70-P70)*0.5+(V70+W70+X70+Y70+Z70+AA70+AB70+AC70)*0.001</f>
        <v>0.0031</v>
      </c>
      <c r="AE70" s="72">
        <f t="shared" ref="AE70" si="151">-F70/2963.5*0.0002</f>
        <v>-4.11263708452843e-6</v>
      </c>
      <c r="AF70" s="72">
        <f t="shared" ref="AF70" si="152">AD70+AE70</f>
        <v>0.00309588736291547</v>
      </c>
      <c r="AG70" s="61" t="s">
        <v>44</v>
      </c>
      <c r="AH70" s="51"/>
    </row>
    <row r="71" s="23" customFormat="1" customHeight="1" spans="1:34">
      <c r="A71" s="52">
        <v>34</v>
      </c>
      <c r="B71" s="53" t="s">
        <v>102</v>
      </c>
      <c r="C71" s="53" t="s">
        <v>79</v>
      </c>
      <c r="D71" s="53" t="s">
        <v>112</v>
      </c>
      <c r="E71" s="44"/>
      <c r="F71" s="54"/>
      <c r="G71" s="51"/>
      <c r="H71" s="51"/>
      <c r="I71" s="62"/>
      <c r="J71" s="62"/>
      <c r="K71" s="62"/>
      <c r="L71" s="62"/>
      <c r="M71" s="63"/>
      <c r="N71" s="63"/>
      <c r="O71" s="64"/>
      <c r="P71" s="64"/>
      <c r="Q71" s="54"/>
      <c r="R71" s="54">
        <f t="shared" si="4"/>
        <v>0.879999999998288</v>
      </c>
      <c r="S71" s="69"/>
      <c r="T71" s="69"/>
      <c r="U71" s="70"/>
      <c r="V71" s="54"/>
      <c r="W71" s="54"/>
      <c r="X71" s="54"/>
      <c r="Y71" s="50"/>
      <c r="Z71" s="50"/>
      <c r="AA71" s="50"/>
      <c r="AB71" s="54"/>
      <c r="AC71" s="54"/>
      <c r="AD71" s="64"/>
      <c r="AE71" s="75"/>
      <c r="AF71" s="75"/>
      <c r="AG71" s="61"/>
      <c r="AH71" s="51"/>
    </row>
    <row r="72" s="23" customFormat="1" customHeight="1" spans="1:34">
      <c r="A72" s="52"/>
      <c r="B72" s="53"/>
      <c r="C72" s="53"/>
      <c r="D72" s="53"/>
      <c r="E72" s="44" t="s">
        <v>106</v>
      </c>
      <c r="F72" s="54">
        <v>61.754</v>
      </c>
      <c r="G72" s="51"/>
      <c r="H72" s="51"/>
      <c r="I72" s="80"/>
      <c r="J72" s="62"/>
      <c r="K72" s="62"/>
      <c r="L72" s="62"/>
      <c r="M72" s="63"/>
      <c r="N72" s="63"/>
      <c r="O72" s="64">
        <v>0.00418</v>
      </c>
      <c r="P72" s="64">
        <v>-0.00397</v>
      </c>
      <c r="Q72" s="54">
        <f t="shared" ref="Q72:Q74" si="153">(O72+P72)*1000</f>
        <v>0.21</v>
      </c>
      <c r="R72" s="54"/>
      <c r="S72" s="69"/>
      <c r="T72" s="69"/>
      <c r="U72" s="70"/>
      <c r="V72" s="54">
        <f t="shared" ref="V72" si="154">0*O72</f>
        <v>0</v>
      </c>
      <c r="W72" s="54">
        <f t="shared" ref="W72" si="155">0*P72</f>
        <v>0</v>
      </c>
      <c r="X72" s="54">
        <v>0</v>
      </c>
      <c r="Y72" s="71">
        <v>0</v>
      </c>
      <c r="Z72" s="71">
        <v>0</v>
      </c>
      <c r="AA72" s="71">
        <v>0</v>
      </c>
      <c r="AB72" s="54">
        <v>0</v>
      </c>
      <c r="AC72" s="54">
        <v>0</v>
      </c>
      <c r="AD72" s="64">
        <f t="shared" ref="AD72" si="156">(O72-P72)*0.5+(V72+W72+X72+Y72+Z72+AA72+AB72+AC72)*0.001</f>
        <v>0.004075</v>
      </c>
      <c r="AE72" s="72">
        <f t="shared" ref="AE72" si="157">-F72/2963.5*0.0002</f>
        <v>-4.16763961531972e-6</v>
      </c>
      <c r="AF72" s="72">
        <f t="shared" ref="AF72" si="158">AD72+AE72</f>
        <v>0.00407083236038468</v>
      </c>
      <c r="AG72" s="61" t="s">
        <v>44</v>
      </c>
      <c r="AH72" s="51"/>
    </row>
    <row r="73" s="23" customFormat="1" customHeight="1" spans="1:34">
      <c r="A73" s="52">
        <v>35</v>
      </c>
      <c r="B73" s="53" t="s">
        <v>104</v>
      </c>
      <c r="C73" s="53" t="s">
        <v>82</v>
      </c>
      <c r="D73" s="53" t="s">
        <v>113</v>
      </c>
      <c r="E73" s="44"/>
      <c r="F73" s="54"/>
      <c r="G73" s="51"/>
      <c r="H73" s="51"/>
      <c r="I73" s="81"/>
      <c r="J73" s="62"/>
      <c r="K73" s="62"/>
      <c r="L73" s="62"/>
      <c r="M73" s="63"/>
      <c r="N73" s="63"/>
      <c r="O73" s="64"/>
      <c r="P73" s="64"/>
      <c r="Q73" s="54"/>
      <c r="R73" s="54">
        <f t="shared" si="4"/>
        <v>1.08999999999829</v>
      </c>
      <c r="S73" s="67"/>
      <c r="T73" s="69"/>
      <c r="U73" s="70"/>
      <c r="V73" s="54"/>
      <c r="W73" s="54"/>
      <c r="X73" s="54"/>
      <c r="Y73" s="50"/>
      <c r="Z73" s="50"/>
      <c r="AA73" s="50"/>
      <c r="AB73" s="54"/>
      <c r="AC73" s="54"/>
      <c r="AD73" s="64"/>
      <c r="AE73" s="75"/>
      <c r="AF73" s="75"/>
      <c r="AG73" s="61"/>
      <c r="AH73" s="51"/>
    </row>
    <row r="74" s="23" customFormat="1" customHeight="1" spans="1:34">
      <c r="A74" s="52"/>
      <c r="B74" s="53"/>
      <c r="C74" s="53"/>
      <c r="D74" s="53"/>
      <c r="E74" s="44" t="s">
        <v>106</v>
      </c>
      <c r="F74" s="54">
        <v>244.0795</v>
      </c>
      <c r="G74" s="51"/>
      <c r="H74" s="51"/>
      <c r="I74" s="62"/>
      <c r="J74" s="62"/>
      <c r="K74" s="62"/>
      <c r="L74" s="62"/>
      <c r="M74" s="63"/>
      <c r="N74" s="63"/>
      <c r="O74" s="72">
        <v>5.97311</v>
      </c>
      <c r="P74" s="64">
        <v>-5.97275</v>
      </c>
      <c r="Q74" s="54">
        <f t="shared" si="153"/>
        <v>0.360000000000582</v>
      </c>
      <c r="R74" s="54"/>
      <c r="S74" s="67"/>
      <c r="T74" s="69"/>
      <c r="U74" s="70"/>
      <c r="V74" s="54">
        <f t="shared" ref="V74" si="159">0*O74</f>
        <v>0</v>
      </c>
      <c r="W74" s="54">
        <f t="shared" ref="W74" si="160">0*P74</f>
        <v>0</v>
      </c>
      <c r="X74" s="54">
        <v>0</v>
      </c>
      <c r="Y74" s="71">
        <v>0</v>
      </c>
      <c r="Z74" s="71">
        <v>0</v>
      </c>
      <c r="AA74" s="71">
        <v>0</v>
      </c>
      <c r="AB74" s="54">
        <v>0</v>
      </c>
      <c r="AC74" s="54">
        <v>0</v>
      </c>
      <c r="AD74" s="64">
        <f t="shared" ref="AD74" si="161">(O74-P74)*0.5+(V74+W74+X74+Y74+Z74+AA74+AB74+AC74)*0.001</f>
        <v>5.97293</v>
      </c>
      <c r="AE74" s="72">
        <f t="shared" ref="AE74" si="162">-F74/2963.5*0.0002</f>
        <v>-1.64723806310106e-5</v>
      </c>
      <c r="AF74" s="72">
        <f t="shared" ref="AF74" si="163">AD74+AE74</f>
        <v>5.97291352761937</v>
      </c>
      <c r="AG74" s="61" t="s">
        <v>44</v>
      </c>
      <c r="AH74" s="53"/>
    </row>
    <row r="75" s="23" customFormat="1" customHeight="1" spans="1:34">
      <c r="A75" s="52">
        <v>36</v>
      </c>
      <c r="B75" s="53" t="s">
        <v>41</v>
      </c>
      <c r="C75" s="53" t="s">
        <v>41</v>
      </c>
      <c r="D75" s="53" t="s">
        <v>42</v>
      </c>
      <c r="E75" s="44"/>
      <c r="F75" s="54"/>
      <c r="G75" s="51"/>
      <c r="H75" s="51"/>
      <c r="I75" s="62"/>
      <c r="J75" s="62"/>
      <c r="K75" s="62"/>
      <c r="L75" s="62"/>
      <c r="M75" s="63"/>
      <c r="N75" s="63"/>
      <c r="O75" s="75"/>
      <c r="P75" s="64"/>
      <c r="Q75" s="54"/>
      <c r="R75" s="54">
        <f t="shared" ref="R75" si="164">R73+Q74</f>
        <v>1.44999999999887</v>
      </c>
      <c r="S75" s="69"/>
      <c r="T75" s="69"/>
      <c r="U75" s="70"/>
      <c r="V75" s="54"/>
      <c r="W75" s="54"/>
      <c r="X75" s="54"/>
      <c r="Y75" s="50"/>
      <c r="Z75" s="50"/>
      <c r="AA75" s="50"/>
      <c r="AB75" s="54"/>
      <c r="AC75" s="54"/>
      <c r="AD75" s="64"/>
      <c r="AE75" s="75"/>
      <c r="AF75" s="75"/>
      <c r="AG75" s="61"/>
      <c r="AH75" s="54"/>
    </row>
    <row r="76" s="23" customFormat="1" customHeight="1" spans="1:34">
      <c r="A76" s="52"/>
      <c r="B76" s="53"/>
      <c r="C76" s="53"/>
      <c r="D76" s="53"/>
      <c r="E76" s="78"/>
      <c r="F76" s="71">
        <v>2963.5</v>
      </c>
      <c r="G76" s="51"/>
      <c r="H76" s="51"/>
      <c r="I76" s="51"/>
      <c r="J76" s="51"/>
      <c r="K76" s="51"/>
      <c r="L76" s="51"/>
      <c r="M76" s="51"/>
      <c r="N76" s="51"/>
      <c r="O76" s="72">
        <f>SUM(O5:O75)</f>
        <v>0.000929999999999431</v>
      </c>
      <c r="P76" s="72">
        <f>SUM(P5:P75)</f>
        <v>0.000519999999998966</v>
      </c>
      <c r="Q76" s="71" t="s">
        <v>114</v>
      </c>
      <c r="R76" s="54"/>
      <c r="S76" s="69"/>
      <c r="T76" s="69"/>
      <c r="U76" s="70"/>
      <c r="V76" s="54"/>
      <c r="W76" s="54"/>
      <c r="X76" s="54"/>
      <c r="Y76" s="54"/>
      <c r="Z76" s="54"/>
      <c r="AA76" s="54"/>
      <c r="AB76" s="54"/>
      <c r="AC76" s="54"/>
      <c r="AD76" s="72">
        <f>SUM(AD5:AD75)</f>
        <v>0.000204999999997568</v>
      </c>
      <c r="AE76" s="72">
        <f>SUM(AE5:AE75)</f>
        <v>-0.00019999983128058</v>
      </c>
      <c r="AF76" s="72" t="s">
        <v>114</v>
      </c>
      <c r="AG76" s="82"/>
      <c r="AH76" s="83" t="s">
        <v>115</v>
      </c>
    </row>
    <row r="77" s="23" customFormat="1" customHeight="1" spans="1:34">
      <c r="A77" s="62"/>
      <c r="B77" s="62"/>
      <c r="C77" s="62"/>
      <c r="D77" s="51" t="s">
        <v>116</v>
      </c>
      <c r="E77" s="49"/>
      <c r="F77" s="50"/>
      <c r="G77" s="51"/>
      <c r="H77" s="51"/>
      <c r="I77" s="51"/>
      <c r="J77" s="51"/>
      <c r="K77" s="51"/>
      <c r="L77" s="51"/>
      <c r="M77" s="51"/>
      <c r="N77" s="51"/>
      <c r="O77" s="48"/>
      <c r="P77" s="48"/>
      <c r="Q77" s="50"/>
      <c r="R77" s="79"/>
      <c r="S77" s="69"/>
      <c r="T77" s="69"/>
      <c r="U77" s="70"/>
      <c r="V77" s="53"/>
      <c r="W77" s="53"/>
      <c r="X77" s="54"/>
      <c r="Y77" s="54"/>
      <c r="Z77" s="54"/>
      <c r="AA77" s="54"/>
      <c r="AB77" s="54"/>
      <c r="AC77" s="54"/>
      <c r="AD77" s="75"/>
      <c r="AE77" s="75"/>
      <c r="AF77" s="75"/>
      <c r="AG77" s="84"/>
      <c r="AH77" s="48"/>
    </row>
  </sheetData>
  <mergeCells count="1130">
    <mergeCell ref="A1:AG1"/>
    <mergeCell ref="A2:E2"/>
    <mergeCell ref="G2:I2"/>
    <mergeCell ref="J2:M2"/>
    <mergeCell ref="O2:P2"/>
    <mergeCell ref="R2:S2"/>
    <mergeCell ref="V2:Z2"/>
    <mergeCell ref="AA2:AG2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59:A60"/>
    <mergeCell ref="A61:A62"/>
    <mergeCell ref="A63:A64"/>
    <mergeCell ref="A65:A66"/>
    <mergeCell ref="A67:A68"/>
    <mergeCell ref="A69:A70"/>
    <mergeCell ref="A71:A72"/>
    <mergeCell ref="A73:A74"/>
    <mergeCell ref="A75:A76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27:B28"/>
    <mergeCell ref="B29:B30"/>
    <mergeCell ref="B31:B32"/>
    <mergeCell ref="B33:B34"/>
    <mergeCell ref="B35:B36"/>
    <mergeCell ref="B37:B38"/>
    <mergeCell ref="B39:B40"/>
    <mergeCell ref="B41:B42"/>
    <mergeCell ref="B43:B44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B67:B68"/>
    <mergeCell ref="B69:B70"/>
    <mergeCell ref="B71:B72"/>
    <mergeCell ref="B73:B74"/>
    <mergeCell ref="B75:B76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C33:C34"/>
    <mergeCell ref="C35:C36"/>
    <mergeCell ref="C37:C38"/>
    <mergeCell ref="C39:C40"/>
    <mergeCell ref="C41:C42"/>
    <mergeCell ref="C43:C44"/>
    <mergeCell ref="C45:C46"/>
    <mergeCell ref="C47:C48"/>
    <mergeCell ref="C49:C50"/>
    <mergeCell ref="C51:C52"/>
    <mergeCell ref="C53:C54"/>
    <mergeCell ref="C55:C56"/>
    <mergeCell ref="C57:C58"/>
    <mergeCell ref="C59:C60"/>
    <mergeCell ref="C61:C62"/>
    <mergeCell ref="C63:C64"/>
    <mergeCell ref="C65:C66"/>
    <mergeCell ref="C67:C68"/>
    <mergeCell ref="C69:C70"/>
    <mergeCell ref="C71:C72"/>
    <mergeCell ref="C73:C74"/>
    <mergeCell ref="C75:C76"/>
    <mergeCell ref="D5:D6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D33:D34"/>
    <mergeCell ref="D35:D36"/>
    <mergeCell ref="D37:D38"/>
    <mergeCell ref="D39:D40"/>
    <mergeCell ref="D41:D42"/>
    <mergeCell ref="D43:D44"/>
    <mergeCell ref="D45:D46"/>
    <mergeCell ref="D47:D48"/>
    <mergeCell ref="D49:D50"/>
    <mergeCell ref="D51:D52"/>
    <mergeCell ref="D53:D54"/>
    <mergeCell ref="D55:D56"/>
    <mergeCell ref="D57:D58"/>
    <mergeCell ref="D59:D60"/>
    <mergeCell ref="D61:D62"/>
    <mergeCell ref="D63:D64"/>
    <mergeCell ref="D65:D66"/>
    <mergeCell ref="D67:D68"/>
    <mergeCell ref="D69:D70"/>
    <mergeCell ref="D71:D72"/>
    <mergeCell ref="D73:D74"/>
    <mergeCell ref="D75:D76"/>
    <mergeCell ref="E5:E7"/>
    <mergeCell ref="E8:E9"/>
    <mergeCell ref="E10:E11"/>
    <mergeCell ref="E12:E13"/>
    <mergeCell ref="E14:E15"/>
    <mergeCell ref="E16:E17"/>
    <mergeCell ref="E18:E19"/>
    <mergeCell ref="E20:E21"/>
    <mergeCell ref="E22:E23"/>
    <mergeCell ref="E24:E25"/>
    <mergeCell ref="E26:E27"/>
    <mergeCell ref="E28:E29"/>
    <mergeCell ref="E30:E31"/>
    <mergeCell ref="E32:E33"/>
    <mergeCell ref="E34:E35"/>
    <mergeCell ref="E36:E37"/>
    <mergeCell ref="E38:E39"/>
    <mergeCell ref="E40:E41"/>
    <mergeCell ref="E42:E43"/>
    <mergeCell ref="E44:E45"/>
    <mergeCell ref="E46:E47"/>
    <mergeCell ref="E48:E49"/>
    <mergeCell ref="E50:E51"/>
    <mergeCell ref="E52:E53"/>
    <mergeCell ref="E54:E55"/>
    <mergeCell ref="E56:E57"/>
    <mergeCell ref="E58:E59"/>
    <mergeCell ref="E60:E61"/>
    <mergeCell ref="E62:E63"/>
    <mergeCell ref="E64:E65"/>
    <mergeCell ref="E66:E67"/>
    <mergeCell ref="E68:E69"/>
    <mergeCell ref="E70:E71"/>
    <mergeCell ref="E72:E73"/>
    <mergeCell ref="E74:E75"/>
    <mergeCell ref="E76:E77"/>
    <mergeCell ref="F5:F7"/>
    <mergeCell ref="F8:F9"/>
    <mergeCell ref="F10:F11"/>
    <mergeCell ref="F12:F13"/>
    <mergeCell ref="F14:F15"/>
    <mergeCell ref="F16:F17"/>
    <mergeCell ref="F18:F19"/>
    <mergeCell ref="F20:F21"/>
    <mergeCell ref="F22:F23"/>
    <mergeCell ref="F24:F25"/>
    <mergeCell ref="F26:F27"/>
    <mergeCell ref="F28:F29"/>
    <mergeCell ref="F30:F31"/>
    <mergeCell ref="F32:F33"/>
    <mergeCell ref="F34:F35"/>
    <mergeCell ref="F36:F37"/>
    <mergeCell ref="F38:F39"/>
    <mergeCell ref="F40:F41"/>
    <mergeCell ref="F42:F43"/>
    <mergeCell ref="F44:F45"/>
    <mergeCell ref="F46:F47"/>
    <mergeCell ref="F48:F49"/>
    <mergeCell ref="F50:F51"/>
    <mergeCell ref="F52:F53"/>
    <mergeCell ref="F54:F55"/>
    <mergeCell ref="F56:F57"/>
    <mergeCell ref="F58:F59"/>
    <mergeCell ref="F60:F61"/>
    <mergeCell ref="F62:F63"/>
    <mergeCell ref="F64:F65"/>
    <mergeCell ref="F66:F67"/>
    <mergeCell ref="F68:F69"/>
    <mergeCell ref="F70:F71"/>
    <mergeCell ref="F72:F73"/>
    <mergeCell ref="F74:F75"/>
    <mergeCell ref="F76:F77"/>
    <mergeCell ref="I5:I7"/>
    <mergeCell ref="I8:I9"/>
    <mergeCell ref="I10:I11"/>
    <mergeCell ref="I12:I13"/>
    <mergeCell ref="I14:I15"/>
    <mergeCell ref="I16:I17"/>
    <mergeCell ref="I18:I19"/>
    <mergeCell ref="I20:I21"/>
    <mergeCell ref="I22:I23"/>
    <mergeCell ref="I24:I25"/>
    <mergeCell ref="I26:I27"/>
    <mergeCell ref="I28:I29"/>
    <mergeCell ref="I30:I31"/>
    <mergeCell ref="I32:I33"/>
    <mergeCell ref="I34:I35"/>
    <mergeCell ref="I36:I37"/>
    <mergeCell ref="I38:I39"/>
    <mergeCell ref="I40:I41"/>
    <mergeCell ref="I42:I43"/>
    <mergeCell ref="I44:I45"/>
    <mergeCell ref="I46:I47"/>
    <mergeCell ref="I48:I49"/>
    <mergeCell ref="I50:I51"/>
    <mergeCell ref="I52:I53"/>
    <mergeCell ref="I54:I55"/>
    <mergeCell ref="I56:I57"/>
    <mergeCell ref="I58:I59"/>
    <mergeCell ref="I60:I61"/>
    <mergeCell ref="I62:I63"/>
    <mergeCell ref="I64:I65"/>
    <mergeCell ref="I66:I67"/>
    <mergeCell ref="I68:I69"/>
    <mergeCell ref="I70:I71"/>
    <mergeCell ref="I72:I73"/>
    <mergeCell ref="I74:I75"/>
    <mergeCell ref="J5:J7"/>
    <mergeCell ref="J8:J9"/>
    <mergeCell ref="J10:J11"/>
    <mergeCell ref="J12:J13"/>
    <mergeCell ref="J14:J15"/>
    <mergeCell ref="J16:J17"/>
    <mergeCell ref="J18:J19"/>
    <mergeCell ref="J20:J21"/>
    <mergeCell ref="J22:J23"/>
    <mergeCell ref="J24:J25"/>
    <mergeCell ref="J26:J27"/>
    <mergeCell ref="J28:J29"/>
    <mergeCell ref="J30:J31"/>
    <mergeCell ref="J32:J33"/>
    <mergeCell ref="J34:J35"/>
    <mergeCell ref="J36:J37"/>
    <mergeCell ref="J38:J39"/>
    <mergeCell ref="J40:J41"/>
    <mergeCell ref="J42:J43"/>
    <mergeCell ref="J46:J47"/>
    <mergeCell ref="J48:J49"/>
    <mergeCell ref="J50:J51"/>
    <mergeCell ref="J52:J53"/>
    <mergeCell ref="J54:J55"/>
    <mergeCell ref="J56:J57"/>
    <mergeCell ref="J58:J59"/>
    <mergeCell ref="J60:J61"/>
    <mergeCell ref="J62:J63"/>
    <mergeCell ref="J64:J65"/>
    <mergeCell ref="J66:J67"/>
    <mergeCell ref="J68:J69"/>
    <mergeCell ref="J70:J71"/>
    <mergeCell ref="J72:J73"/>
    <mergeCell ref="J74:J75"/>
    <mergeCell ref="K5:K7"/>
    <mergeCell ref="K8:K9"/>
    <mergeCell ref="K10:K11"/>
    <mergeCell ref="K12:K13"/>
    <mergeCell ref="K14:K15"/>
    <mergeCell ref="K16:K17"/>
    <mergeCell ref="K18:K19"/>
    <mergeCell ref="K20:K21"/>
    <mergeCell ref="K22:K23"/>
    <mergeCell ref="K24:K25"/>
    <mergeCell ref="K26:K27"/>
    <mergeCell ref="K28:K29"/>
    <mergeCell ref="K30:K31"/>
    <mergeCell ref="K32:K33"/>
    <mergeCell ref="K34:K35"/>
    <mergeCell ref="K36:K37"/>
    <mergeCell ref="K38:K39"/>
    <mergeCell ref="K40:K41"/>
    <mergeCell ref="K42:K43"/>
    <mergeCell ref="K46:K47"/>
    <mergeCell ref="K48:K49"/>
    <mergeCell ref="K50:K51"/>
    <mergeCell ref="K52:K53"/>
    <mergeCell ref="K54:K55"/>
    <mergeCell ref="K56:K57"/>
    <mergeCell ref="K58:K59"/>
    <mergeCell ref="K60:K61"/>
    <mergeCell ref="K62:K63"/>
    <mergeCell ref="K64:K65"/>
    <mergeCell ref="K66:K67"/>
    <mergeCell ref="K68:K69"/>
    <mergeCell ref="K70:K71"/>
    <mergeCell ref="K72:K73"/>
    <mergeCell ref="K74:K75"/>
    <mergeCell ref="L5:L7"/>
    <mergeCell ref="L8:L9"/>
    <mergeCell ref="L10:L11"/>
    <mergeCell ref="L12:L13"/>
    <mergeCell ref="L14:L15"/>
    <mergeCell ref="L16:L17"/>
    <mergeCell ref="L18:L19"/>
    <mergeCell ref="L20:L21"/>
    <mergeCell ref="L22:L23"/>
    <mergeCell ref="L24:L25"/>
    <mergeCell ref="L26:L27"/>
    <mergeCell ref="L28:L29"/>
    <mergeCell ref="L30:L31"/>
    <mergeCell ref="L32:L33"/>
    <mergeCell ref="L34:L35"/>
    <mergeCell ref="L36:L37"/>
    <mergeCell ref="L38:L39"/>
    <mergeCell ref="L40:L41"/>
    <mergeCell ref="L42:L43"/>
    <mergeCell ref="L46:L47"/>
    <mergeCell ref="L48:L49"/>
    <mergeCell ref="L50:L51"/>
    <mergeCell ref="L52:L53"/>
    <mergeCell ref="L54:L55"/>
    <mergeCell ref="L56:L57"/>
    <mergeCell ref="L58:L59"/>
    <mergeCell ref="L60:L61"/>
    <mergeCell ref="L62:L63"/>
    <mergeCell ref="L64:L65"/>
    <mergeCell ref="L66:L67"/>
    <mergeCell ref="L68:L69"/>
    <mergeCell ref="L70:L71"/>
    <mergeCell ref="L72:L73"/>
    <mergeCell ref="L74:L75"/>
    <mergeCell ref="M5:M7"/>
    <mergeCell ref="M8:M9"/>
    <mergeCell ref="M10:M11"/>
    <mergeCell ref="M12:M13"/>
    <mergeCell ref="M14:M15"/>
    <mergeCell ref="M16:M17"/>
    <mergeCell ref="M18:M19"/>
    <mergeCell ref="M20:M21"/>
    <mergeCell ref="M22:M23"/>
    <mergeCell ref="M24:M25"/>
    <mergeCell ref="M26:M27"/>
    <mergeCell ref="M28:M29"/>
    <mergeCell ref="M30:M31"/>
    <mergeCell ref="M32:M33"/>
    <mergeCell ref="M34:M35"/>
    <mergeCell ref="M36:M37"/>
    <mergeCell ref="M38:M39"/>
    <mergeCell ref="M40:M41"/>
    <mergeCell ref="M42:M43"/>
    <mergeCell ref="M44:M45"/>
    <mergeCell ref="M46:M47"/>
    <mergeCell ref="M48:M49"/>
    <mergeCell ref="M50:M51"/>
    <mergeCell ref="M52:M53"/>
    <mergeCell ref="M54:M55"/>
    <mergeCell ref="M56:M57"/>
    <mergeCell ref="M58:M59"/>
    <mergeCell ref="M60:M61"/>
    <mergeCell ref="M62:M63"/>
    <mergeCell ref="M64:M65"/>
    <mergeCell ref="M66:M67"/>
    <mergeCell ref="M68:M69"/>
    <mergeCell ref="M70:M71"/>
    <mergeCell ref="M72:M73"/>
    <mergeCell ref="M74:M75"/>
    <mergeCell ref="N5:N7"/>
    <mergeCell ref="N8:N9"/>
    <mergeCell ref="N10:N11"/>
    <mergeCell ref="N12:N13"/>
    <mergeCell ref="N14:N15"/>
    <mergeCell ref="N16:N17"/>
    <mergeCell ref="N18:N19"/>
    <mergeCell ref="N20:N21"/>
    <mergeCell ref="N22:N23"/>
    <mergeCell ref="N24:N25"/>
    <mergeCell ref="N26:N27"/>
    <mergeCell ref="N28:N29"/>
    <mergeCell ref="N30:N31"/>
    <mergeCell ref="N32:N33"/>
    <mergeCell ref="N34:N35"/>
    <mergeCell ref="N36:N37"/>
    <mergeCell ref="N38:N39"/>
    <mergeCell ref="N40:N41"/>
    <mergeCell ref="N42:N43"/>
    <mergeCell ref="N44:N45"/>
    <mergeCell ref="N46:N47"/>
    <mergeCell ref="N48:N49"/>
    <mergeCell ref="N50:N51"/>
    <mergeCell ref="N52:N53"/>
    <mergeCell ref="N54:N55"/>
    <mergeCell ref="N56:N57"/>
    <mergeCell ref="N58:N59"/>
    <mergeCell ref="N60:N61"/>
    <mergeCell ref="N62:N63"/>
    <mergeCell ref="N64:N65"/>
    <mergeCell ref="N66:N67"/>
    <mergeCell ref="N68:N69"/>
    <mergeCell ref="N70:N71"/>
    <mergeCell ref="N72:N73"/>
    <mergeCell ref="N74:N75"/>
    <mergeCell ref="O5:O7"/>
    <mergeCell ref="O8:O9"/>
    <mergeCell ref="O10:O11"/>
    <mergeCell ref="O12:O13"/>
    <mergeCell ref="O14:O15"/>
    <mergeCell ref="O16:O17"/>
    <mergeCell ref="O18:O19"/>
    <mergeCell ref="O20:O21"/>
    <mergeCell ref="O22:O23"/>
    <mergeCell ref="O24:O25"/>
    <mergeCell ref="O26:O27"/>
    <mergeCell ref="O28:O29"/>
    <mergeCell ref="O30:O31"/>
    <mergeCell ref="O32:O33"/>
    <mergeCell ref="O34:O35"/>
    <mergeCell ref="O36:O37"/>
    <mergeCell ref="O38:O39"/>
    <mergeCell ref="O40:O41"/>
    <mergeCell ref="O42:O43"/>
    <mergeCell ref="O44:O45"/>
    <mergeCell ref="O46:O47"/>
    <mergeCell ref="O48:O49"/>
    <mergeCell ref="O50:O51"/>
    <mergeCell ref="O52:O53"/>
    <mergeCell ref="O54:O55"/>
    <mergeCell ref="O56:O57"/>
    <mergeCell ref="O58:O59"/>
    <mergeCell ref="O60:O61"/>
    <mergeCell ref="O62:O63"/>
    <mergeCell ref="O64:O65"/>
    <mergeCell ref="O66:O67"/>
    <mergeCell ref="O68:O69"/>
    <mergeCell ref="O70:O71"/>
    <mergeCell ref="O72:O73"/>
    <mergeCell ref="O74:O75"/>
    <mergeCell ref="O76:O77"/>
    <mergeCell ref="P5:P7"/>
    <mergeCell ref="P8:P9"/>
    <mergeCell ref="P10:P11"/>
    <mergeCell ref="P12:P13"/>
    <mergeCell ref="P14:P15"/>
    <mergeCell ref="P16:P17"/>
    <mergeCell ref="P18:P19"/>
    <mergeCell ref="P20:P21"/>
    <mergeCell ref="P22:P23"/>
    <mergeCell ref="P24:P25"/>
    <mergeCell ref="P26:P27"/>
    <mergeCell ref="P28:P29"/>
    <mergeCell ref="P30:P31"/>
    <mergeCell ref="P32:P33"/>
    <mergeCell ref="P34:P35"/>
    <mergeCell ref="P36:P37"/>
    <mergeCell ref="P38:P39"/>
    <mergeCell ref="P40:P41"/>
    <mergeCell ref="P42:P43"/>
    <mergeCell ref="P44:P45"/>
    <mergeCell ref="P46:P47"/>
    <mergeCell ref="P48:P49"/>
    <mergeCell ref="P50:P51"/>
    <mergeCell ref="P52:P53"/>
    <mergeCell ref="P54:P55"/>
    <mergeCell ref="P56:P57"/>
    <mergeCell ref="P58:P59"/>
    <mergeCell ref="P60:P61"/>
    <mergeCell ref="P62:P63"/>
    <mergeCell ref="P64:P65"/>
    <mergeCell ref="P66:P67"/>
    <mergeCell ref="P68:P69"/>
    <mergeCell ref="P70:P71"/>
    <mergeCell ref="P72:P73"/>
    <mergeCell ref="P74:P75"/>
    <mergeCell ref="P76:P77"/>
    <mergeCell ref="Q5:Q7"/>
    <mergeCell ref="Q8:Q9"/>
    <mergeCell ref="Q10:Q11"/>
    <mergeCell ref="Q12:Q13"/>
    <mergeCell ref="Q14:Q15"/>
    <mergeCell ref="Q16:Q17"/>
    <mergeCell ref="Q18:Q19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  <mergeCell ref="Q52:Q53"/>
    <mergeCell ref="Q54:Q55"/>
    <mergeCell ref="Q56:Q57"/>
    <mergeCell ref="Q58:Q59"/>
    <mergeCell ref="Q60:Q61"/>
    <mergeCell ref="Q62:Q63"/>
    <mergeCell ref="Q64:Q65"/>
    <mergeCell ref="Q66:Q67"/>
    <mergeCell ref="Q68:Q69"/>
    <mergeCell ref="Q70:Q71"/>
    <mergeCell ref="Q72:Q73"/>
    <mergeCell ref="Q74:Q75"/>
    <mergeCell ref="Q76:Q77"/>
    <mergeCell ref="R5:R6"/>
    <mergeCell ref="R7:R8"/>
    <mergeCell ref="R9:R10"/>
    <mergeCell ref="R11:R12"/>
    <mergeCell ref="R13:R14"/>
    <mergeCell ref="R15:R16"/>
    <mergeCell ref="R17:R18"/>
    <mergeCell ref="R19:R20"/>
    <mergeCell ref="R21:R22"/>
    <mergeCell ref="R23:R24"/>
    <mergeCell ref="R25:R26"/>
    <mergeCell ref="R27:R28"/>
    <mergeCell ref="R29:R30"/>
    <mergeCell ref="R31:R32"/>
    <mergeCell ref="R33:R34"/>
    <mergeCell ref="R35:R36"/>
    <mergeCell ref="R37:R38"/>
    <mergeCell ref="R39:R40"/>
    <mergeCell ref="R41:R42"/>
    <mergeCell ref="R43:R44"/>
    <mergeCell ref="R45:R46"/>
    <mergeCell ref="R47:R48"/>
    <mergeCell ref="R49:R50"/>
    <mergeCell ref="R51:R52"/>
    <mergeCell ref="R53:R54"/>
    <mergeCell ref="R55:R56"/>
    <mergeCell ref="R57:R58"/>
    <mergeCell ref="R59:R60"/>
    <mergeCell ref="R61:R62"/>
    <mergeCell ref="R63:R64"/>
    <mergeCell ref="R65:R66"/>
    <mergeCell ref="R67:R68"/>
    <mergeCell ref="R69:R70"/>
    <mergeCell ref="R71:R72"/>
    <mergeCell ref="R73:R74"/>
    <mergeCell ref="R75:R76"/>
    <mergeCell ref="S5:S6"/>
    <mergeCell ref="S7:S8"/>
    <mergeCell ref="S9:S10"/>
    <mergeCell ref="S11:S12"/>
    <mergeCell ref="S13:S14"/>
    <mergeCell ref="S15:S16"/>
    <mergeCell ref="S17:S18"/>
    <mergeCell ref="S19:S20"/>
    <mergeCell ref="S21:S22"/>
    <mergeCell ref="S23:S24"/>
    <mergeCell ref="S25:S26"/>
    <mergeCell ref="S27:S28"/>
    <mergeCell ref="S29:S30"/>
    <mergeCell ref="S31:S32"/>
    <mergeCell ref="S33:S34"/>
    <mergeCell ref="S35:S36"/>
    <mergeCell ref="S37:S38"/>
    <mergeCell ref="S39:S40"/>
    <mergeCell ref="S41:S42"/>
    <mergeCell ref="S43:S44"/>
    <mergeCell ref="S45:S46"/>
    <mergeCell ref="S47:S48"/>
    <mergeCell ref="S49:S50"/>
    <mergeCell ref="S51:S52"/>
    <mergeCell ref="S53:S54"/>
    <mergeCell ref="S55:S56"/>
    <mergeCell ref="S57:S58"/>
    <mergeCell ref="S59:S60"/>
    <mergeCell ref="S61:S62"/>
    <mergeCell ref="S63:S64"/>
    <mergeCell ref="S65:S66"/>
    <mergeCell ref="S67:S68"/>
    <mergeCell ref="S69:S70"/>
    <mergeCell ref="S71:S72"/>
    <mergeCell ref="S73:S74"/>
    <mergeCell ref="S75:S76"/>
    <mergeCell ref="T5:T6"/>
    <mergeCell ref="T7:T8"/>
    <mergeCell ref="T9:T10"/>
    <mergeCell ref="T11:T12"/>
    <mergeCell ref="T13:T14"/>
    <mergeCell ref="T15:T16"/>
    <mergeCell ref="T17:T18"/>
    <mergeCell ref="T19:T20"/>
    <mergeCell ref="T21:T22"/>
    <mergeCell ref="T23:T24"/>
    <mergeCell ref="T25:T26"/>
    <mergeCell ref="T27:T28"/>
    <mergeCell ref="T29:T30"/>
    <mergeCell ref="T31:T32"/>
    <mergeCell ref="T33:T34"/>
    <mergeCell ref="T35:T36"/>
    <mergeCell ref="T37:T38"/>
    <mergeCell ref="T39:T40"/>
    <mergeCell ref="T41:T42"/>
    <mergeCell ref="T43:T44"/>
    <mergeCell ref="T45:T46"/>
    <mergeCell ref="T47:T48"/>
    <mergeCell ref="T49:T50"/>
    <mergeCell ref="T51:T52"/>
    <mergeCell ref="T53:T54"/>
    <mergeCell ref="T55:T56"/>
    <mergeCell ref="T57:T58"/>
    <mergeCell ref="T59:T60"/>
    <mergeCell ref="T61:T62"/>
    <mergeCell ref="T63:T64"/>
    <mergeCell ref="T65:T66"/>
    <mergeCell ref="T67:T68"/>
    <mergeCell ref="T69:T70"/>
    <mergeCell ref="T71:T72"/>
    <mergeCell ref="T73:T74"/>
    <mergeCell ref="T75:T76"/>
    <mergeCell ref="U5:U6"/>
    <mergeCell ref="U7:U8"/>
    <mergeCell ref="U9:U10"/>
    <mergeCell ref="U11:U12"/>
    <mergeCell ref="U13:U14"/>
    <mergeCell ref="U15:U16"/>
    <mergeCell ref="U17:U18"/>
    <mergeCell ref="U19:U20"/>
    <mergeCell ref="U21:U22"/>
    <mergeCell ref="U23:U24"/>
    <mergeCell ref="U25:U26"/>
    <mergeCell ref="U27:U28"/>
    <mergeCell ref="U29:U30"/>
    <mergeCell ref="U31:U32"/>
    <mergeCell ref="U33:U34"/>
    <mergeCell ref="U35:U36"/>
    <mergeCell ref="U37:U38"/>
    <mergeCell ref="U39:U40"/>
    <mergeCell ref="U41:U42"/>
    <mergeCell ref="U43:U44"/>
    <mergeCell ref="U45:U46"/>
    <mergeCell ref="U47:U48"/>
    <mergeCell ref="U49:U50"/>
    <mergeCell ref="U51:U52"/>
    <mergeCell ref="U53:U54"/>
    <mergeCell ref="U55:U56"/>
    <mergeCell ref="U57:U58"/>
    <mergeCell ref="U59:U60"/>
    <mergeCell ref="U61:U62"/>
    <mergeCell ref="U63:U64"/>
    <mergeCell ref="U65:U66"/>
    <mergeCell ref="U67:U68"/>
    <mergeCell ref="U71:U72"/>
    <mergeCell ref="U73:U74"/>
    <mergeCell ref="U75:U76"/>
    <mergeCell ref="V5:V7"/>
    <mergeCell ref="V8:V9"/>
    <mergeCell ref="V10:V11"/>
    <mergeCell ref="V12:V13"/>
    <mergeCell ref="V14:V15"/>
    <mergeCell ref="V16:V17"/>
    <mergeCell ref="V18:V19"/>
    <mergeCell ref="V20:V21"/>
    <mergeCell ref="V22:V23"/>
    <mergeCell ref="V24:V25"/>
    <mergeCell ref="V26:V27"/>
    <mergeCell ref="V28:V29"/>
    <mergeCell ref="V30:V31"/>
    <mergeCell ref="V32:V33"/>
    <mergeCell ref="V34:V35"/>
    <mergeCell ref="V36:V37"/>
    <mergeCell ref="V38:V39"/>
    <mergeCell ref="V40:V41"/>
    <mergeCell ref="V42:V43"/>
    <mergeCell ref="V44:V45"/>
    <mergeCell ref="V46:V47"/>
    <mergeCell ref="V48:V49"/>
    <mergeCell ref="V50:V51"/>
    <mergeCell ref="V52:V53"/>
    <mergeCell ref="V54:V55"/>
    <mergeCell ref="V56:V57"/>
    <mergeCell ref="V58:V59"/>
    <mergeCell ref="V60:V61"/>
    <mergeCell ref="V62:V63"/>
    <mergeCell ref="V64:V65"/>
    <mergeCell ref="V66:V67"/>
    <mergeCell ref="V68:V69"/>
    <mergeCell ref="V70:V71"/>
    <mergeCell ref="V72:V73"/>
    <mergeCell ref="V74:V75"/>
    <mergeCell ref="W5:W7"/>
    <mergeCell ref="W8:W9"/>
    <mergeCell ref="W10:W11"/>
    <mergeCell ref="W12:W13"/>
    <mergeCell ref="W14:W15"/>
    <mergeCell ref="W16:W17"/>
    <mergeCell ref="W18:W19"/>
    <mergeCell ref="W20:W21"/>
    <mergeCell ref="W22:W23"/>
    <mergeCell ref="W24:W25"/>
    <mergeCell ref="W26:W27"/>
    <mergeCell ref="W28:W29"/>
    <mergeCell ref="W30:W31"/>
    <mergeCell ref="W32:W33"/>
    <mergeCell ref="W34:W35"/>
    <mergeCell ref="W36:W37"/>
    <mergeCell ref="W38:W39"/>
    <mergeCell ref="W40:W41"/>
    <mergeCell ref="W42:W43"/>
    <mergeCell ref="W44:W45"/>
    <mergeCell ref="W46:W47"/>
    <mergeCell ref="W48:W49"/>
    <mergeCell ref="W50:W51"/>
    <mergeCell ref="W52:W53"/>
    <mergeCell ref="W54:W55"/>
    <mergeCell ref="W56:W57"/>
    <mergeCell ref="W58:W59"/>
    <mergeCell ref="W60:W61"/>
    <mergeCell ref="W62:W63"/>
    <mergeCell ref="W64:W65"/>
    <mergeCell ref="W66:W67"/>
    <mergeCell ref="W68:W69"/>
    <mergeCell ref="W70:W71"/>
    <mergeCell ref="W72:W73"/>
    <mergeCell ref="W74:W75"/>
    <mergeCell ref="X5:X7"/>
    <mergeCell ref="X8:X9"/>
    <mergeCell ref="X10:X11"/>
    <mergeCell ref="X12:X13"/>
    <mergeCell ref="X14:X15"/>
    <mergeCell ref="X16:X17"/>
    <mergeCell ref="X18:X19"/>
    <mergeCell ref="X20:X21"/>
    <mergeCell ref="X22:X23"/>
    <mergeCell ref="X24:X25"/>
    <mergeCell ref="X26:X27"/>
    <mergeCell ref="X28:X29"/>
    <mergeCell ref="X30:X31"/>
    <mergeCell ref="X32:X33"/>
    <mergeCell ref="X34:X35"/>
    <mergeCell ref="X36:X37"/>
    <mergeCell ref="X38:X39"/>
    <mergeCell ref="X40:X41"/>
    <mergeCell ref="X42:X43"/>
    <mergeCell ref="X44:X45"/>
    <mergeCell ref="X46:X47"/>
    <mergeCell ref="X48:X49"/>
    <mergeCell ref="X50:X51"/>
    <mergeCell ref="X52:X53"/>
    <mergeCell ref="X54:X55"/>
    <mergeCell ref="X56:X57"/>
    <mergeCell ref="X58:X59"/>
    <mergeCell ref="X60:X61"/>
    <mergeCell ref="X62:X63"/>
    <mergeCell ref="X64:X65"/>
    <mergeCell ref="X66:X67"/>
    <mergeCell ref="X68:X69"/>
    <mergeCell ref="X70:X71"/>
    <mergeCell ref="X72:X73"/>
    <mergeCell ref="X74:X75"/>
    <mergeCell ref="Y5:Y7"/>
    <mergeCell ref="Y8:Y9"/>
    <mergeCell ref="Y10:Y11"/>
    <mergeCell ref="Y12:Y13"/>
    <mergeCell ref="Y14:Y15"/>
    <mergeCell ref="Y16:Y17"/>
    <mergeCell ref="Y18:Y19"/>
    <mergeCell ref="Y20:Y21"/>
    <mergeCell ref="Y22:Y23"/>
    <mergeCell ref="Y24:Y25"/>
    <mergeCell ref="Y26:Y27"/>
    <mergeCell ref="Y28:Y29"/>
    <mergeCell ref="Y30:Y31"/>
    <mergeCell ref="Y32:Y33"/>
    <mergeCell ref="Y34:Y35"/>
    <mergeCell ref="Y36:Y37"/>
    <mergeCell ref="Y38:Y39"/>
    <mergeCell ref="Y40:Y41"/>
    <mergeCell ref="Y42:Y43"/>
    <mergeCell ref="Y44:Y45"/>
    <mergeCell ref="Y46:Y47"/>
    <mergeCell ref="Y48:Y49"/>
    <mergeCell ref="Y50:Y51"/>
    <mergeCell ref="Y52:Y53"/>
    <mergeCell ref="Y54:Y55"/>
    <mergeCell ref="Y56:Y57"/>
    <mergeCell ref="Y58:Y59"/>
    <mergeCell ref="Y60:Y61"/>
    <mergeCell ref="Y62:Y63"/>
    <mergeCell ref="Y64:Y65"/>
    <mergeCell ref="Y66:Y67"/>
    <mergeCell ref="Y68:Y69"/>
    <mergeCell ref="Y70:Y71"/>
    <mergeCell ref="Y72:Y73"/>
    <mergeCell ref="Y74:Y75"/>
    <mergeCell ref="Z5:Z7"/>
    <mergeCell ref="Z8:Z9"/>
    <mergeCell ref="Z10:Z11"/>
    <mergeCell ref="Z12:Z13"/>
    <mergeCell ref="Z14:Z15"/>
    <mergeCell ref="Z16:Z17"/>
    <mergeCell ref="Z18:Z19"/>
    <mergeCell ref="Z20:Z21"/>
    <mergeCell ref="Z22:Z23"/>
    <mergeCell ref="Z24:Z25"/>
    <mergeCell ref="Z26:Z27"/>
    <mergeCell ref="Z28:Z29"/>
    <mergeCell ref="Z30:Z31"/>
    <mergeCell ref="Z32:Z33"/>
    <mergeCell ref="Z34:Z35"/>
    <mergeCell ref="Z36:Z37"/>
    <mergeCell ref="Z38:Z39"/>
    <mergeCell ref="Z40:Z41"/>
    <mergeCell ref="Z42:Z43"/>
    <mergeCell ref="Z44:Z45"/>
    <mergeCell ref="Z46:Z47"/>
    <mergeCell ref="Z48:Z49"/>
    <mergeCell ref="Z50:Z51"/>
    <mergeCell ref="Z52:Z53"/>
    <mergeCell ref="Z54:Z55"/>
    <mergeCell ref="Z56:Z57"/>
    <mergeCell ref="Z58:Z59"/>
    <mergeCell ref="Z60:Z61"/>
    <mergeCell ref="Z62:Z63"/>
    <mergeCell ref="Z64:Z65"/>
    <mergeCell ref="Z66:Z67"/>
    <mergeCell ref="Z68:Z69"/>
    <mergeCell ref="Z70:Z71"/>
    <mergeCell ref="Z72:Z73"/>
    <mergeCell ref="Z74:Z75"/>
    <mergeCell ref="AA5:AA7"/>
    <mergeCell ref="AA8:AA9"/>
    <mergeCell ref="AA10:AA11"/>
    <mergeCell ref="AA12:AA13"/>
    <mergeCell ref="AA14:AA15"/>
    <mergeCell ref="AA16:AA17"/>
    <mergeCell ref="AA18:AA19"/>
    <mergeCell ref="AA20:AA21"/>
    <mergeCell ref="AA22:AA23"/>
    <mergeCell ref="AA24:AA25"/>
    <mergeCell ref="AA26:AA27"/>
    <mergeCell ref="AA28:AA29"/>
    <mergeCell ref="AA30:AA31"/>
    <mergeCell ref="AA32:AA33"/>
    <mergeCell ref="AA34:AA35"/>
    <mergeCell ref="AA36:AA37"/>
    <mergeCell ref="AA38:AA39"/>
    <mergeCell ref="AA40:AA41"/>
    <mergeCell ref="AA42:AA43"/>
    <mergeCell ref="AA44:AA45"/>
    <mergeCell ref="AA46:AA47"/>
    <mergeCell ref="AA48:AA49"/>
    <mergeCell ref="AA50:AA51"/>
    <mergeCell ref="AA52:AA53"/>
    <mergeCell ref="AA54:AA55"/>
    <mergeCell ref="AA56:AA57"/>
    <mergeCell ref="AA58:AA59"/>
    <mergeCell ref="AA60:AA61"/>
    <mergeCell ref="AA62:AA63"/>
    <mergeCell ref="AA64:AA65"/>
    <mergeCell ref="AA66:AA67"/>
    <mergeCell ref="AA68:AA69"/>
    <mergeCell ref="AA70:AA71"/>
    <mergeCell ref="AA72:AA73"/>
    <mergeCell ref="AA74:AA75"/>
    <mergeCell ref="AB5:AB7"/>
    <mergeCell ref="AB8:AB9"/>
    <mergeCell ref="AB10:AB11"/>
    <mergeCell ref="AB12:AB13"/>
    <mergeCell ref="AB14:AB15"/>
    <mergeCell ref="AB16:AB17"/>
    <mergeCell ref="AB18:AB19"/>
    <mergeCell ref="AB20:AB21"/>
    <mergeCell ref="AB22:AB23"/>
    <mergeCell ref="AB24:AB25"/>
    <mergeCell ref="AB26:AB27"/>
    <mergeCell ref="AB28:AB29"/>
    <mergeCell ref="AB30:AB31"/>
    <mergeCell ref="AB32:AB33"/>
    <mergeCell ref="AB34:AB35"/>
    <mergeCell ref="AB36:AB37"/>
    <mergeCell ref="AB38:AB39"/>
    <mergeCell ref="AB40:AB41"/>
    <mergeCell ref="AB42:AB43"/>
    <mergeCell ref="AB44:AB45"/>
    <mergeCell ref="AB46:AB47"/>
    <mergeCell ref="AB48:AB49"/>
    <mergeCell ref="AB50:AB51"/>
    <mergeCell ref="AB52:AB53"/>
    <mergeCell ref="AB54:AB55"/>
    <mergeCell ref="AB56:AB57"/>
    <mergeCell ref="AB58:AB59"/>
    <mergeCell ref="AB60:AB61"/>
    <mergeCell ref="AB62:AB63"/>
    <mergeCell ref="AB64:AB65"/>
    <mergeCell ref="AB66:AB67"/>
    <mergeCell ref="AB68:AB69"/>
    <mergeCell ref="AB70:AB71"/>
    <mergeCell ref="AB72:AB73"/>
    <mergeCell ref="AB74:AB75"/>
    <mergeCell ref="AC5:AC7"/>
    <mergeCell ref="AC8:AC9"/>
    <mergeCell ref="AC10:AC11"/>
    <mergeCell ref="AC12:AC13"/>
    <mergeCell ref="AC14:AC15"/>
    <mergeCell ref="AC16:AC17"/>
    <mergeCell ref="AC18:AC19"/>
    <mergeCell ref="AC20:AC21"/>
    <mergeCell ref="AC22:AC23"/>
    <mergeCell ref="AC24:AC25"/>
    <mergeCell ref="AC26:AC27"/>
    <mergeCell ref="AC28:AC29"/>
    <mergeCell ref="AC30:AC31"/>
    <mergeCell ref="AC32:AC33"/>
    <mergeCell ref="AC34:AC35"/>
    <mergeCell ref="AC36:AC37"/>
    <mergeCell ref="AC38:AC39"/>
    <mergeCell ref="AC40:AC41"/>
    <mergeCell ref="AC42:AC43"/>
    <mergeCell ref="AC44:AC45"/>
    <mergeCell ref="AC46:AC47"/>
    <mergeCell ref="AC48:AC49"/>
    <mergeCell ref="AC50:AC51"/>
    <mergeCell ref="AC52:AC53"/>
    <mergeCell ref="AC54:AC55"/>
    <mergeCell ref="AC56:AC57"/>
    <mergeCell ref="AC58:AC59"/>
    <mergeCell ref="AC60:AC61"/>
    <mergeCell ref="AC62:AC63"/>
    <mergeCell ref="AC64:AC65"/>
    <mergeCell ref="AC66:AC67"/>
    <mergeCell ref="AC68:AC69"/>
    <mergeCell ref="AC70:AC71"/>
    <mergeCell ref="AC72:AC73"/>
    <mergeCell ref="AC74:AC75"/>
    <mergeCell ref="AD5:AD7"/>
    <mergeCell ref="AD8:AD9"/>
    <mergeCell ref="AD10:AD11"/>
    <mergeCell ref="AD12:AD13"/>
    <mergeCell ref="AD14:AD15"/>
    <mergeCell ref="AD16:AD17"/>
    <mergeCell ref="AD18:AD19"/>
    <mergeCell ref="AD20:AD21"/>
    <mergeCell ref="AD22:AD23"/>
    <mergeCell ref="AD24:AD25"/>
    <mergeCell ref="AD26:AD27"/>
    <mergeCell ref="AD28:AD29"/>
    <mergeCell ref="AD30:AD31"/>
    <mergeCell ref="AD32:AD33"/>
    <mergeCell ref="AD34:AD35"/>
    <mergeCell ref="AD36:AD37"/>
    <mergeCell ref="AD38:AD39"/>
    <mergeCell ref="AD40:AD41"/>
    <mergeCell ref="AD42:AD43"/>
    <mergeCell ref="AD44:AD45"/>
    <mergeCell ref="AD46:AD47"/>
    <mergeCell ref="AD48:AD49"/>
    <mergeCell ref="AD50:AD51"/>
    <mergeCell ref="AD52:AD53"/>
    <mergeCell ref="AD54:AD55"/>
    <mergeCell ref="AD56:AD57"/>
    <mergeCell ref="AD58:AD59"/>
    <mergeCell ref="AD60:AD61"/>
    <mergeCell ref="AD62:AD63"/>
    <mergeCell ref="AD64:AD65"/>
    <mergeCell ref="AD66:AD67"/>
    <mergeCell ref="AD68:AD69"/>
    <mergeCell ref="AD70:AD71"/>
    <mergeCell ref="AD72:AD73"/>
    <mergeCell ref="AD74:AD75"/>
    <mergeCell ref="AD76:AD77"/>
    <mergeCell ref="AE5:AE7"/>
    <mergeCell ref="AE8:AE9"/>
    <mergeCell ref="AE10:AE11"/>
    <mergeCell ref="AE12:AE13"/>
    <mergeCell ref="AE14:AE15"/>
    <mergeCell ref="AE16:AE17"/>
    <mergeCell ref="AE18:AE19"/>
    <mergeCell ref="AE20:AE21"/>
    <mergeCell ref="AE22:AE23"/>
    <mergeCell ref="AE24:AE25"/>
    <mergeCell ref="AE26:AE27"/>
    <mergeCell ref="AE28:AE29"/>
    <mergeCell ref="AE30:AE31"/>
    <mergeCell ref="AE32:AE33"/>
    <mergeCell ref="AE34:AE35"/>
    <mergeCell ref="AE36:AE37"/>
    <mergeCell ref="AE38:AE39"/>
    <mergeCell ref="AE40:AE41"/>
    <mergeCell ref="AE42:AE43"/>
    <mergeCell ref="AE44:AE45"/>
    <mergeCell ref="AE46:AE47"/>
    <mergeCell ref="AE48:AE49"/>
    <mergeCell ref="AE50:AE51"/>
    <mergeCell ref="AE52:AE53"/>
    <mergeCell ref="AE54:AE55"/>
    <mergeCell ref="AE56:AE57"/>
    <mergeCell ref="AE58:AE59"/>
    <mergeCell ref="AE60:AE61"/>
    <mergeCell ref="AE62:AE63"/>
    <mergeCell ref="AE64:AE65"/>
    <mergeCell ref="AE66:AE67"/>
    <mergeCell ref="AE68:AE69"/>
    <mergeCell ref="AE70:AE71"/>
    <mergeCell ref="AE72:AE73"/>
    <mergeCell ref="AE74:AE75"/>
    <mergeCell ref="AE76:AE77"/>
    <mergeCell ref="AF5:AF7"/>
    <mergeCell ref="AF8:AF9"/>
    <mergeCell ref="AF10:AF11"/>
    <mergeCell ref="AF12:AF13"/>
    <mergeCell ref="AF14:AF15"/>
    <mergeCell ref="AF16:AF17"/>
    <mergeCell ref="AF18:AF19"/>
    <mergeCell ref="AF20:AF21"/>
    <mergeCell ref="AF22:AF23"/>
    <mergeCell ref="AF24:AF25"/>
    <mergeCell ref="AF26:AF27"/>
    <mergeCell ref="AF28:AF29"/>
    <mergeCell ref="AF30:AF31"/>
    <mergeCell ref="AF32:AF33"/>
    <mergeCell ref="AF34:AF35"/>
    <mergeCell ref="AF36:AF37"/>
    <mergeCell ref="AF38:AF39"/>
    <mergeCell ref="AF40:AF41"/>
    <mergeCell ref="AF42:AF43"/>
    <mergeCell ref="AF44:AF45"/>
    <mergeCell ref="AF46:AF47"/>
    <mergeCell ref="AF48:AF49"/>
    <mergeCell ref="AF50:AF51"/>
    <mergeCell ref="AF52:AF53"/>
    <mergeCell ref="AF54:AF55"/>
    <mergeCell ref="AF56:AF57"/>
    <mergeCell ref="AF58:AF59"/>
    <mergeCell ref="AF60:AF61"/>
    <mergeCell ref="AF62:AF63"/>
    <mergeCell ref="AF64:AF65"/>
    <mergeCell ref="AF66:AF67"/>
    <mergeCell ref="AF68:AF69"/>
    <mergeCell ref="AF70:AF71"/>
    <mergeCell ref="AF72:AF73"/>
    <mergeCell ref="AF74:AF75"/>
    <mergeCell ref="AF76:AF77"/>
    <mergeCell ref="AG5:AG7"/>
    <mergeCell ref="AG8:AG9"/>
    <mergeCell ref="AG10:AG11"/>
    <mergeCell ref="AG12:AG13"/>
    <mergeCell ref="AG14:AG15"/>
    <mergeCell ref="AG16:AG17"/>
    <mergeCell ref="AG18:AG19"/>
    <mergeCell ref="AG20:AG21"/>
    <mergeCell ref="AG22:AG23"/>
    <mergeCell ref="AG24:AG25"/>
    <mergeCell ref="AG26:AG27"/>
    <mergeCell ref="AG28:AG29"/>
    <mergeCell ref="AG30:AG31"/>
    <mergeCell ref="AG32:AG33"/>
    <mergeCell ref="AG34:AG35"/>
    <mergeCell ref="AG36:AG37"/>
    <mergeCell ref="AG38:AG39"/>
    <mergeCell ref="AG40:AG41"/>
    <mergeCell ref="AG42:AG43"/>
    <mergeCell ref="AG44:AG45"/>
    <mergeCell ref="AG46:AG47"/>
    <mergeCell ref="AG48:AG49"/>
    <mergeCell ref="AG50:AG51"/>
    <mergeCell ref="AG52:AG53"/>
    <mergeCell ref="AG54:AG55"/>
    <mergeCell ref="AG56:AG57"/>
    <mergeCell ref="AG58:AG59"/>
    <mergeCell ref="AG60:AG61"/>
    <mergeCell ref="AG62:AG63"/>
    <mergeCell ref="AG64:AG65"/>
    <mergeCell ref="AG66:AG67"/>
    <mergeCell ref="AG68:AG69"/>
    <mergeCell ref="AG70:AG71"/>
    <mergeCell ref="AG72:AG73"/>
    <mergeCell ref="AG74:AG75"/>
    <mergeCell ref="AG76:AG77"/>
    <mergeCell ref="AH5:AH6"/>
    <mergeCell ref="AH22:AH23"/>
    <mergeCell ref="AH24:AH25"/>
    <mergeCell ref="AH26:AH27"/>
    <mergeCell ref="AH28:AH29"/>
    <mergeCell ref="AH30:AH31"/>
    <mergeCell ref="AH32:AH33"/>
    <mergeCell ref="AH34:AH35"/>
    <mergeCell ref="AH36:AH37"/>
    <mergeCell ref="AH42:AH43"/>
    <mergeCell ref="AH44:AH45"/>
    <mergeCell ref="AH46:AH47"/>
    <mergeCell ref="AH48:AH49"/>
    <mergeCell ref="AH50:AH51"/>
    <mergeCell ref="AH52:AH53"/>
    <mergeCell ref="AH54:AH55"/>
    <mergeCell ref="AH56:AH57"/>
    <mergeCell ref="AH58:AH59"/>
    <mergeCell ref="AH60:AH61"/>
    <mergeCell ref="AH62:AH63"/>
    <mergeCell ref="AH64:AH65"/>
    <mergeCell ref="AH66:AH67"/>
    <mergeCell ref="AH68:AH69"/>
    <mergeCell ref="AH76:AH77"/>
  </mergeCells>
  <printOptions horizontalCentered="1"/>
  <pageMargins left="0.535416666666667" right="0.613888888888889" top="0.708333333333333" bottom="0.865972222222222" header="0.629861111111111" footer="0.629861111111111"/>
  <pageSetup paperSize="9" scale="92" orientation="portrait" horizontalDpi="600"/>
  <headerFooter>
    <oddFooter>&amp;C&amp;10第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3"/>
  <sheetViews>
    <sheetView tabSelected="1" topLeftCell="A21" workbookViewId="0">
      <selection activeCell="G5" sqref="G5"/>
    </sheetView>
  </sheetViews>
  <sheetFormatPr defaultColWidth="9" defaultRowHeight="14.4" outlineLevelCol="3"/>
  <cols>
    <col min="1" max="1" width="13.8148148148148" style="12" customWidth="1"/>
    <col min="2" max="2" width="11.4537037037037" style="12" customWidth="1"/>
    <col min="3" max="3" width="16.1851851851852" style="13" customWidth="1"/>
    <col min="4" max="4" width="10.2685185185185" style="14" customWidth="1"/>
  </cols>
  <sheetData>
    <row r="1" ht="17.4" spans="1:3">
      <c r="A1" s="15" t="s">
        <v>117</v>
      </c>
      <c r="B1" s="15"/>
      <c r="C1" s="15"/>
    </row>
    <row r="2" ht="15.6" spans="1:4">
      <c r="A2" s="16" t="s">
        <v>118</v>
      </c>
      <c r="B2" s="17"/>
      <c r="C2" s="17"/>
      <c r="D2" s="18"/>
    </row>
    <row r="3" ht="15.6" spans="1:4">
      <c r="A3" s="19" t="s">
        <v>119</v>
      </c>
      <c r="B3" s="19" t="s">
        <v>120</v>
      </c>
      <c r="C3" s="20" t="s">
        <v>121</v>
      </c>
      <c r="D3" s="21" t="s">
        <v>122</v>
      </c>
    </row>
    <row r="4" ht="15.6" spans="1:4">
      <c r="A4" s="19" t="s">
        <v>41</v>
      </c>
      <c r="B4" s="19" t="s">
        <v>63</v>
      </c>
      <c r="C4" s="20">
        <v>-8.76176</v>
      </c>
      <c r="D4" s="22">
        <v>30.826</v>
      </c>
    </row>
    <row r="5" ht="15.6" spans="1:4">
      <c r="A5" s="19" t="s">
        <v>63</v>
      </c>
      <c r="B5" s="19" t="s">
        <v>64</v>
      </c>
      <c r="C5" s="20">
        <v>0.69457</v>
      </c>
      <c r="D5" s="22">
        <f>D4+C4</f>
        <v>22.06424</v>
      </c>
    </row>
    <row r="6" ht="15.6" spans="1:4">
      <c r="A6" s="19" t="s">
        <v>64</v>
      </c>
      <c r="B6" s="19" t="s">
        <v>92</v>
      </c>
      <c r="C6" s="20">
        <v>2.07063</v>
      </c>
      <c r="D6" s="22">
        <f t="shared" ref="D6:D13" si="0">D5+C5</f>
        <v>22.75881</v>
      </c>
    </row>
    <row r="7" ht="15.6" spans="1:4">
      <c r="A7" s="19" t="s">
        <v>92</v>
      </c>
      <c r="B7" s="19" t="s">
        <v>41</v>
      </c>
      <c r="C7" s="20">
        <v>5.99656</v>
      </c>
      <c r="D7" s="22">
        <f t="shared" si="0"/>
        <v>24.82944</v>
      </c>
    </row>
    <row r="8" ht="15.6" spans="1:4">
      <c r="A8" s="16" t="s">
        <v>123</v>
      </c>
      <c r="B8" s="17"/>
      <c r="C8" s="17"/>
      <c r="D8" s="18"/>
    </row>
    <row r="9" ht="15.6" spans="1:4">
      <c r="A9" s="19" t="s">
        <v>119</v>
      </c>
      <c r="B9" s="19" t="s">
        <v>120</v>
      </c>
      <c r="C9" s="20" t="s">
        <v>121</v>
      </c>
      <c r="D9" s="21" t="s">
        <v>122</v>
      </c>
    </row>
    <row r="10" ht="15.6" spans="1:4">
      <c r="A10" s="19" t="s">
        <v>46</v>
      </c>
      <c r="B10" s="19" t="s">
        <v>67</v>
      </c>
      <c r="C10" s="20">
        <v>-8.82173</v>
      </c>
      <c r="D10" s="22">
        <v>30.888</v>
      </c>
    </row>
    <row r="11" ht="15.6" spans="1:4">
      <c r="A11" s="19" t="s">
        <v>67</v>
      </c>
      <c r="B11" s="19" t="s">
        <v>68</v>
      </c>
      <c r="C11" s="20">
        <v>0.71558</v>
      </c>
      <c r="D11" s="22">
        <f t="shared" si="0"/>
        <v>22.06627</v>
      </c>
    </row>
    <row r="12" ht="15.6" spans="1:4">
      <c r="A12" s="19" t="s">
        <v>68</v>
      </c>
      <c r="B12" s="19" t="s">
        <v>94</v>
      </c>
      <c r="C12" s="20">
        <v>2.0546</v>
      </c>
      <c r="D12" s="22">
        <f t="shared" si="0"/>
        <v>22.78185</v>
      </c>
    </row>
    <row r="13" ht="15.6" spans="1:4">
      <c r="A13" s="19" t="s">
        <v>94</v>
      </c>
      <c r="B13" s="19" t="s">
        <v>46</v>
      </c>
      <c r="C13" s="20">
        <v>6.05155</v>
      </c>
      <c r="D13" s="22">
        <f t="shared" si="0"/>
        <v>24.83645</v>
      </c>
    </row>
    <row r="14" ht="15.6" spans="1:4">
      <c r="A14" s="16" t="s">
        <v>124</v>
      </c>
      <c r="B14" s="17"/>
      <c r="C14" s="17"/>
      <c r="D14" s="18"/>
    </row>
    <row r="15" ht="15.6" spans="1:4">
      <c r="A15" s="19" t="s">
        <v>119</v>
      </c>
      <c r="B15" s="19" t="s">
        <v>120</v>
      </c>
      <c r="C15" s="20" t="s">
        <v>121</v>
      </c>
      <c r="D15" s="21" t="s">
        <v>122</v>
      </c>
    </row>
    <row r="16" ht="15.6" spans="1:4">
      <c r="A16" s="19" t="s">
        <v>50</v>
      </c>
      <c r="B16" s="19" t="s">
        <v>70</v>
      </c>
      <c r="C16" s="20">
        <v>-8.85406</v>
      </c>
      <c r="D16" s="22">
        <v>30.908</v>
      </c>
    </row>
    <row r="17" ht="15.6" spans="1:4">
      <c r="A17" s="19" t="s">
        <v>70</v>
      </c>
      <c r="B17" s="19" t="s">
        <v>71</v>
      </c>
      <c r="C17" s="20">
        <v>0.75385</v>
      </c>
      <c r="D17" s="22">
        <f t="shared" ref="D17:D19" si="1">D16+C16</f>
        <v>22.05394</v>
      </c>
    </row>
    <row r="18" ht="15.6" spans="1:4">
      <c r="A18" s="19" t="s">
        <v>71</v>
      </c>
      <c r="B18" s="19" t="s">
        <v>96</v>
      </c>
      <c r="C18" s="20">
        <v>2.03586</v>
      </c>
      <c r="D18" s="22">
        <f t="shared" si="1"/>
        <v>22.80779</v>
      </c>
    </row>
    <row r="19" ht="15.6" spans="1:4">
      <c r="A19" s="19" t="s">
        <v>96</v>
      </c>
      <c r="B19" s="19" t="s">
        <v>50</v>
      </c>
      <c r="C19" s="20">
        <v>6.06435</v>
      </c>
      <c r="D19" s="22">
        <f t="shared" si="1"/>
        <v>24.84365</v>
      </c>
    </row>
    <row r="20" ht="15.6" spans="1:4">
      <c r="A20" s="16" t="s">
        <v>125</v>
      </c>
      <c r="B20" s="17"/>
      <c r="C20" s="17"/>
      <c r="D20" s="18"/>
    </row>
    <row r="21" ht="15.6" spans="1:4">
      <c r="A21" s="19" t="s">
        <v>119</v>
      </c>
      <c r="B21" s="19" t="s">
        <v>120</v>
      </c>
      <c r="C21" s="20" t="s">
        <v>121</v>
      </c>
      <c r="D21" s="21" t="s">
        <v>122</v>
      </c>
    </row>
    <row r="22" ht="15.6" spans="1:4">
      <c r="A22" s="19" t="s">
        <v>54</v>
      </c>
      <c r="B22" s="19" t="s">
        <v>73</v>
      </c>
      <c r="C22" s="20">
        <v>-8.84023</v>
      </c>
      <c r="D22" s="22">
        <v>30.889</v>
      </c>
    </row>
    <row r="23" ht="15.6" spans="1:4">
      <c r="A23" s="19" t="s">
        <v>73</v>
      </c>
      <c r="B23" s="19" t="s">
        <v>74</v>
      </c>
      <c r="C23" s="20">
        <v>0.77881</v>
      </c>
      <c r="D23" s="22">
        <f t="shared" ref="D23:D25" si="2">D22+C22</f>
        <v>22.04877</v>
      </c>
    </row>
    <row r="24" ht="15.6" spans="1:4">
      <c r="A24" s="19" t="s">
        <v>74</v>
      </c>
      <c r="B24" s="19" t="s">
        <v>98</v>
      </c>
      <c r="C24" s="20">
        <v>2.01481</v>
      </c>
      <c r="D24" s="22">
        <f t="shared" si="2"/>
        <v>22.82758</v>
      </c>
    </row>
    <row r="25" ht="15.6" spans="1:4">
      <c r="A25" s="19" t="s">
        <v>98</v>
      </c>
      <c r="B25" s="19" t="s">
        <v>54</v>
      </c>
      <c r="C25" s="20">
        <v>6.04661</v>
      </c>
      <c r="D25" s="22">
        <f t="shared" si="2"/>
        <v>24.84239</v>
      </c>
    </row>
    <row r="26" ht="15.6" spans="1:4">
      <c r="A26" s="16" t="s">
        <v>126</v>
      </c>
      <c r="B26" s="17"/>
      <c r="C26" s="17"/>
      <c r="D26" s="18"/>
    </row>
    <row r="27" ht="15.6" spans="1:4">
      <c r="A27" s="19" t="s">
        <v>119</v>
      </c>
      <c r="B27" s="19" t="s">
        <v>120</v>
      </c>
      <c r="C27" s="20" t="s">
        <v>121</v>
      </c>
      <c r="D27" s="21" t="s">
        <v>122</v>
      </c>
    </row>
    <row r="28" ht="15.6" spans="1:4">
      <c r="A28" s="19" t="s">
        <v>56</v>
      </c>
      <c r="B28" s="19" t="s">
        <v>76</v>
      </c>
      <c r="C28" s="20">
        <v>-8.82314</v>
      </c>
      <c r="D28" s="22">
        <v>30.871</v>
      </c>
    </row>
    <row r="29" ht="15.6" spans="1:4">
      <c r="A29" s="19" t="s">
        <v>76</v>
      </c>
      <c r="B29" s="19" t="s">
        <v>77</v>
      </c>
      <c r="C29" s="20">
        <v>0.79726</v>
      </c>
      <c r="D29" s="22">
        <f t="shared" ref="D29:D31" si="3">D28+C28</f>
        <v>22.04786</v>
      </c>
    </row>
    <row r="30" ht="15.6" spans="1:4">
      <c r="A30" s="19" t="s">
        <v>77</v>
      </c>
      <c r="B30" s="19" t="s">
        <v>100</v>
      </c>
      <c r="C30" s="20">
        <v>2.00091</v>
      </c>
      <c r="D30" s="22">
        <f t="shared" si="3"/>
        <v>22.84512</v>
      </c>
    </row>
    <row r="31" ht="15.6" spans="1:4">
      <c r="A31" s="19" t="s">
        <v>100</v>
      </c>
      <c r="B31" s="19" t="s">
        <v>56</v>
      </c>
      <c r="C31" s="20">
        <v>6.02497</v>
      </c>
      <c r="D31" s="22">
        <f t="shared" si="3"/>
        <v>24.84603</v>
      </c>
    </row>
    <row r="32" ht="15.6" spans="1:4">
      <c r="A32" s="16" t="s">
        <v>127</v>
      </c>
      <c r="B32" s="17"/>
      <c r="C32" s="17"/>
      <c r="D32" s="18"/>
    </row>
    <row r="33" ht="15.6" spans="1:4">
      <c r="A33" s="19" t="s">
        <v>119</v>
      </c>
      <c r="B33" s="19" t="s">
        <v>120</v>
      </c>
      <c r="C33" s="20" t="s">
        <v>121</v>
      </c>
      <c r="D33" s="21" t="s">
        <v>122</v>
      </c>
    </row>
    <row r="34" ht="15.6" spans="1:4">
      <c r="A34" s="19" t="s">
        <v>58</v>
      </c>
      <c r="B34" s="19" t="s">
        <v>79</v>
      </c>
      <c r="C34" s="20">
        <v>-8.80419</v>
      </c>
      <c r="D34" s="22">
        <v>30.865</v>
      </c>
    </row>
    <row r="35" ht="15.6" spans="1:4">
      <c r="A35" s="19" t="s">
        <v>79</v>
      </c>
      <c r="B35" s="19" t="s">
        <v>80</v>
      </c>
      <c r="C35" s="20">
        <v>0.7974</v>
      </c>
      <c r="D35" s="22">
        <f t="shared" ref="D35:D37" si="4">D34+C34</f>
        <v>22.06081</v>
      </c>
    </row>
    <row r="36" ht="15.6" spans="1:4">
      <c r="A36" s="19" t="s">
        <v>80</v>
      </c>
      <c r="B36" s="19" t="s">
        <v>102</v>
      </c>
      <c r="C36" s="20">
        <v>1.99041</v>
      </c>
      <c r="D36" s="22">
        <f t="shared" si="4"/>
        <v>22.85821</v>
      </c>
    </row>
    <row r="37" ht="15.6" spans="1:4">
      <c r="A37" s="19" t="s">
        <v>102</v>
      </c>
      <c r="B37" s="19" t="s">
        <v>58</v>
      </c>
      <c r="C37" s="20">
        <v>6.01638</v>
      </c>
      <c r="D37" s="22">
        <f t="shared" si="4"/>
        <v>24.84862</v>
      </c>
    </row>
    <row r="38" ht="15.6" spans="1:4">
      <c r="A38" s="16" t="s">
        <v>128</v>
      </c>
      <c r="B38" s="17"/>
      <c r="C38" s="17"/>
      <c r="D38" s="18"/>
    </row>
    <row r="39" ht="15.6" spans="1:4">
      <c r="A39" s="19" t="s">
        <v>119</v>
      </c>
      <c r="B39" s="19" t="s">
        <v>120</v>
      </c>
      <c r="C39" s="20" t="s">
        <v>121</v>
      </c>
      <c r="D39" s="21" t="s">
        <v>122</v>
      </c>
    </row>
    <row r="40" ht="15.6" spans="1:4">
      <c r="A40" s="19" t="s">
        <v>60</v>
      </c>
      <c r="B40" s="19" t="s">
        <v>82</v>
      </c>
      <c r="C40" s="20">
        <v>-8.80333</v>
      </c>
      <c r="D40" s="22">
        <v>30.865</v>
      </c>
    </row>
    <row r="41" ht="15.6" spans="1:4">
      <c r="A41" s="19" t="s">
        <v>82</v>
      </c>
      <c r="B41" s="19" t="s">
        <v>83</v>
      </c>
      <c r="C41" s="20">
        <v>0.81732</v>
      </c>
      <c r="D41" s="22">
        <f t="shared" ref="D41:D43" si="5">D40+C40</f>
        <v>22.06167</v>
      </c>
    </row>
    <row r="42" ht="15.6" spans="1:4">
      <c r="A42" s="19" t="s">
        <v>83</v>
      </c>
      <c r="B42" s="19" t="s">
        <v>104</v>
      </c>
      <c r="C42" s="20">
        <v>1.97439</v>
      </c>
      <c r="D42" s="22">
        <f t="shared" si="5"/>
        <v>22.87899</v>
      </c>
    </row>
    <row r="43" ht="15.6" spans="1:4">
      <c r="A43" s="19" t="s">
        <v>104</v>
      </c>
      <c r="B43" s="19" t="s">
        <v>60</v>
      </c>
      <c r="C43" s="20">
        <v>6.01162</v>
      </c>
      <c r="D43" s="22">
        <f t="shared" si="5"/>
        <v>24.85338</v>
      </c>
    </row>
  </sheetData>
  <mergeCells count="8">
    <mergeCell ref="A1:C1"/>
    <mergeCell ref="A2:D2"/>
    <mergeCell ref="A8:D8"/>
    <mergeCell ref="A14:D14"/>
    <mergeCell ref="A20:D20"/>
    <mergeCell ref="A26:D26"/>
    <mergeCell ref="A32:D32"/>
    <mergeCell ref="A38:D38"/>
  </mergeCells>
  <pageMargins left="0.7" right="0.7" top="0.75" bottom="0.75" header="0.3" footer="0.3"/>
  <pageSetup paperSize="9" orientation="portrait" horizontalDpi="1200" verticalDpi="12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3"/>
  <sheetViews>
    <sheetView topLeftCell="A24" workbookViewId="0">
      <selection activeCell="F13" sqref="F13"/>
    </sheetView>
  </sheetViews>
  <sheetFormatPr defaultColWidth="9" defaultRowHeight="14.4" outlineLevelCol="3"/>
  <cols>
    <col min="1" max="1" width="13.8148148148148" style="1" customWidth="1"/>
    <col min="2" max="2" width="11.4537037037037" style="1" customWidth="1"/>
    <col min="3" max="3" width="16.1851851851852" style="2" customWidth="1"/>
    <col min="4" max="4" width="10.2685185185185" style="3" customWidth="1"/>
    <col min="5" max="5" width="9" style="1"/>
    <col min="6" max="6" width="9.66666666666667" style="3"/>
    <col min="7" max="7" width="9" style="3"/>
    <col min="8" max="8" width="9.66666666666667" style="3"/>
    <col min="9" max="9" width="9" style="3"/>
    <col min="10" max="10" width="9.66666666666667" style="3"/>
    <col min="11" max="16384" width="9" style="1"/>
  </cols>
  <sheetData>
    <row r="1" ht="17.4" spans="1:3">
      <c r="A1" s="4" t="s">
        <v>117</v>
      </c>
      <c r="B1" s="4"/>
      <c r="C1" s="4"/>
    </row>
    <row r="2" ht="15.6" spans="1:4">
      <c r="A2" s="5" t="s">
        <v>129</v>
      </c>
      <c r="B2" s="6"/>
      <c r="C2" s="6"/>
      <c r="D2" s="7"/>
    </row>
    <row r="3" ht="15.6" spans="1:4">
      <c r="A3" s="8" t="s">
        <v>119</v>
      </c>
      <c r="B3" s="8" t="s">
        <v>120</v>
      </c>
      <c r="C3" s="9" t="s">
        <v>121</v>
      </c>
      <c r="D3" s="10" t="s">
        <v>122</v>
      </c>
    </row>
    <row r="4" ht="15.6" spans="1:4">
      <c r="A4" s="8" t="s">
        <v>41</v>
      </c>
      <c r="B4" s="8" t="s">
        <v>63</v>
      </c>
      <c r="C4" s="9">
        <v>-8.76176</v>
      </c>
      <c r="D4" s="11">
        <v>36.051</v>
      </c>
    </row>
    <row r="5" ht="15.6" spans="1:4">
      <c r="A5" s="8" t="s">
        <v>63</v>
      </c>
      <c r="B5" s="8" t="s">
        <v>64</v>
      </c>
      <c r="C5" s="9">
        <v>0.69457</v>
      </c>
      <c r="D5" s="11">
        <v>27.28924</v>
      </c>
    </row>
    <row r="6" ht="15.6" spans="1:4">
      <c r="A6" s="8" t="s">
        <v>64</v>
      </c>
      <c r="B6" s="8" t="s">
        <v>92</v>
      </c>
      <c r="C6" s="9">
        <v>2.07063</v>
      </c>
      <c r="D6" s="11">
        <v>27.98381</v>
      </c>
    </row>
    <row r="7" ht="15.6" spans="1:4">
      <c r="A7" s="8" t="s">
        <v>92</v>
      </c>
      <c r="B7" s="8" t="s">
        <v>41</v>
      </c>
      <c r="C7" s="9">
        <v>5.99656</v>
      </c>
      <c r="D7" s="11">
        <v>30.05444</v>
      </c>
    </row>
    <row r="8" ht="15.6" spans="1:4">
      <c r="A8" s="5" t="s">
        <v>123</v>
      </c>
      <c r="B8" s="6"/>
      <c r="C8" s="6"/>
      <c r="D8" s="7"/>
    </row>
    <row r="9" ht="15.6" spans="1:4">
      <c r="A9" s="8" t="s">
        <v>119</v>
      </c>
      <c r="B9" s="8" t="s">
        <v>120</v>
      </c>
      <c r="C9" s="9" t="s">
        <v>121</v>
      </c>
      <c r="D9" s="10" t="s">
        <v>122</v>
      </c>
    </row>
    <row r="10" ht="15.6" spans="1:4">
      <c r="A10" s="8" t="s">
        <v>46</v>
      </c>
      <c r="B10" s="8" t="s">
        <v>67</v>
      </c>
      <c r="C10" s="9">
        <v>-8.82173</v>
      </c>
      <c r="D10" s="11">
        <v>36.113</v>
      </c>
    </row>
    <row r="11" ht="15.6" spans="1:4">
      <c r="A11" s="8" t="s">
        <v>67</v>
      </c>
      <c r="B11" s="8" t="s">
        <v>68</v>
      </c>
      <c r="C11" s="9">
        <v>0.71558</v>
      </c>
      <c r="D11" s="11">
        <v>27.29127</v>
      </c>
    </row>
    <row r="12" ht="15.6" spans="1:4">
      <c r="A12" s="8" t="s">
        <v>68</v>
      </c>
      <c r="B12" s="8" t="s">
        <v>94</v>
      </c>
      <c r="C12" s="9">
        <v>2.0546</v>
      </c>
      <c r="D12" s="11">
        <v>28.00685</v>
      </c>
    </row>
    <row r="13" ht="15.6" spans="1:4">
      <c r="A13" s="8" t="s">
        <v>94</v>
      </c>
      <c r="B13" s="8" t="s">
        <v>46</v>
      </c>
      <c r="C13" s="9">
        <v>6.05155</v>
      </c>
      <c r="D13" s="11">
        <v>30.06145</v>
      </c>
    </row>
    <row r="14" ht="15.6" spans="1:4">
      <c r="A14" s="5" t="s">
        <v>124</v>
      </c>
      <c r="B14" s="6"/>
      <c r="C14" s="6"/>
      <c r="D14" s="7"/>
    </row>
    <row r="15" ht="15.6" spans="1:4">
      <c r="A15" s="8" t="s">
        <v>119</v>
      </c>
      <c r="B15" s="8" t="s">
        <v>120</v>
      </c>
      <c r="C15" s="9" t="s">
        <v>121</v>
      </c>
      <c r="D15" s="10" t="s">
        <v>122</v>
      </c>
    </row>
    <row r="16" ht="15.6" spans="1:4">
      <c r="A16" s="8" t="s">
        <v>50</v>
      </c>
      <c r="B16" s="8" t="s">
        <v>70</v>
      </c>
      <c r="C16" s="9">
        <v>-8.85406</v>
      </c>
      <c r="D16" s="11">
        <v>36.133</v>
      </c>
    </row>
    <row r="17" ht="15.6" spans="1:4">
      <c r="A17" s="8" t="s">
        <v>70</v>
      </c>
      <c r="B17" s="8" t="s">
        <v>71</v>
      </c>
      <c r="C17" s="9">
        <v>0.75385</v>
      </c>
      <c r="D17" s="11">
        <v>27.27894</v>
      </c>
    </row>
    <row r="18" ht="15.6" spans="1:4">
      <c r="A18" s="8" t="s">
        <v>71</v>
      </c>
      <c r="B18" s="8" t="s">
        <v>96</v>
      </c>
      <c r="C18" s="9">
        <v>2.03586</v>
      </c>
      <c r="D18" s="11">
        <v>28.03279</v>
      </c>
    </row>
    <row r="19" ht="15.6" spans="1:4">
      <c r="A19" s="8" t="s">
        <v>96</v>
      </c>
      <c r="B19" s="8" t="s">
        <v>50</v>
      </c>
      <c r="C19" s="9">
        <v>6.06435</v>
      </c>
      <c r="D19" s="11">
        <v>30.06865</v>
      </c>
    </row>
    <row r="20" ht="15.6" spans="1:4">
      <c r="A20" s="5" t="s">
        <v>125</v>
      </c>
      <c r="B20" s="6"/>
      <c r="C20" s="6"/>
      <c r="D20" s="7"/>
    </row>
    <row r="21" ht="15.6" spans="1:4">
      <c r="A21" s="8" t="s">
        <v>119</v>
      </c>
      <c r="B21" s="8" t="s">
        <v>120</v>
      </c>
      <c r="C21" s="9" t="s">
        <v>121</v>
      </c>
      <c r="D21" s="10" t="s">
        <v>122</v>
      </c>
    </row>
    <row r="22" ht="15.6" spans="1:4">
      <c r="A22" s="8" t="s">
        <v>54</v>
      </c>
      <c r="B22" s="8" t="s">
        <v>73</v>
      </c>
      <c r="C22" s="9">
        <v>-8.84023</v>
      </c>
      <c r="D22" s="11">
        <v>36.114</v>
      </c>
    </row>
    <row r="23" ht="15.6" spans="1:4">
      <c r="A23" s="8" t="s">
        <v>73</v>
      </c>
      <c r="B23" s="8" t="s">
        <v>74</v>
      </c>
      <c r="C23" s="9">
        <v>0.77881</v>
      </c>
      <c r="D23" s="11">
        <v>27.27377</v>
      </c>
    </row>
    <row r="24" ht="15.6" spans="1:4">
      <c r="A24" s="8" t="s">
        <v>74</v>
      </c>
      <c r="B24" s="8" t="s">
        <v>98</v>
      </c>
      <c r="C24" s="9">
        <v>2.01481</v>
      </c>
      <c r="D24" s="11">
        <v>28.05258</v>
      </c>
    </row>
    <row r="25" ht="15.6" spans="1:4">
      <c r="A25" s="8" t="s">
        <v>98</v>
      </c>
      <c r="B25" s="8" t="s">
        <v>54</v>
      </c>
      <c r="C25" s="9">
        <v>6.04661</v>
      </c>
      <c r="D25" s="11">
        <v>30.06739</v>
      </c>
    </row>
    <row r="26" ht="15.6" spans="1:4">
      <c r="A26" s="5" t="s">
        <v>126</v>
      </c>
      <c r="B26" s="6"/>
      <c r="C26" s="6"/>
      <c r="D26" s="7"/>
    </row>
    <row r="27" ht="15.6" spans="1:4">
      <c r="A27" s="8" t="s">
        <v>119</v>
      </c>
      <c r="B27" s="8" t="s">
        <v>120</v>
      </c>
      <c r="C27" s="9" t="s">
        <v>121</v>
      </c>
      <c r="D27" s="10" t="s">
        <v>122</v>
      </c>
    </row>
    <row r="28" ht="15.6" spans="1:4">
      <c r="A28" s="8" t="s">
        <v>56</v>
      </c>
      <c r="B28" s="8" t="s">
        <v>76</v>
      </c>
      <c r="C28" s="9">
        <v>-8.82314</v>
      </c>
      <c r="D28" s="11">
        <v>36.096</v>
      </c>
    </row>
    <row r="29" ht="15.6" spans="1:4">
      <c r="A29" s="8" t="s">
        <v>76</v>
      </c>
      <c r="B29" s="8" t="s">
        <v>77</v>
      </c>
      <c r="C29" s="9">
        <v>0.79726</v>
      </c>
      <c r="D29" s="11">
        <v>27.27286</v>
      </c>
    </row>
    <row r="30" ht="15.6" spans="1:4">
      <c r="A30" s="8" t="s">
        <v>77</v>
      </c>
      <c r="B30" s="8" t="s">
        <v>100</v>
      </c>
      <c r="C30" s="9">
        <v>2.00091</v>
      </c>
      <c r="D30" s="11">
        <v>28.07012</v>
      </c>
    </row>
    <row r="31" ht="15.6" spans="1:4">
      <c r="A31" s="8" t="s">
        <v>100</v>
      </c>
      <c r="B31" s="8" t="s">
        <v>56</v>
      </c>
      <c r="C31" s="9">
        <v>6.02497</v>
      </c>
      <c r="D31" s="11">
        <v>30.07103</v>
      </c>
    </row>
    <row r="32" ht="15.6" spans="1:4">
      <c r="A32" s="5" t="s">
        <v>127</v>
      </c>
      <c r="B32" s="6"/>
      <c r="C32" s="6"/>
      <c r="D32" s="7"/>
    </row>
    <row r="33" ht="15.6" spans="1:4">
      <c r="A33" s="8" t="s">
        <v>119</v>
      </c>
      <c r="B33" s="8" t="s">
        <v>120</v>
      </c>
      <c r="C33" s="9" t="s">
        <v>121</v>
      </c>
      <c r="D33" s="10" t="s">
        <v>122</v>
      </c>
    </row>
    <row r="34" ht="15.6" spans="1:4">
      <c r="A34" s="8" t="s">
        <v>58</v>
      </c>
      <c r="B34" s="8" t="s">
        <v>79</v>
      </c>
      <c r="C34" s="9">
        <v>-8.80419</v>
      </c>
      <c r="D34" s="11">
        <v>36.09</v>
      </c>
    </row>
    <row r="35" ht="15.6" spans="1:4">
      <c r="A35" s="8" t="s">
        <v>79</v>
      </c>
      <c r="B35" s="8" t="s">
        <v>80</v>
      </c>
      <c r="C35" s="9">
        <v>0.7974</v>
      </c>
      <c r="D35" s="11">
        <v>27.28581</v>
      </c>
    </row>
    <row r="36" ht="15.6" spans="1:4">
      <c r="A36" s="8" t="s">
        <v>80</v>
      </c>
      <c r="B36" s="8" t="s">
        <v>102</v>
      </c>
      <c r="C36" s="9">
        <v>1.99041</v>
      </c>
      <c r="D36" s="11">
        <v>28.08321</v>
      </c>
    </row>
    <row r="37" ht="15.6" spans="1:4">
      <c r="A37" s="8" t="s">
        <v>102</v>
      </c>
      <c r="B37" s="8" t="s">
        <v>58</v>
      </c>
      <c r="C37" s="9">
        <v>6.01638</v>
      </c>
      <c r="D37" s="11">
        <v>30.07362</v>
      </c>
    </row>
    <row r="38" ht="15.6" spans="1:4">
      <c r="A38" s="5" t="s">
        <v>128</v>
      </c>
      <c r="B38" s="6"/>
      <c r="C38" s="6"/>
      <c r="D38" s="7"/>
    </row>
    <row r="39" ht="15.6" spans="1:4">
      <c r="A39" s="8" t="s">
        <v>119</v>
      </c>
      <c r="B39" s="8" t="s">
        <v>120</v>
      </c>
      <c r="C39" s="9" t="s">
        <v>121</v>
      </c>
      <c r="D39" s="10" t="s">
        <v>122</v>
      </c>
    </row>
    <row r="40" ht="15.6" spans="1:4">
      <c r="A40" s="8" t="s">
        <v>60</v>
      </c>
      <c r="B40" s="8" t="s">
        <v>82</v>
      </c>
      <c r="C40" s="9">
        <v>-8.80333</v>
      </c>
      <c r="D40" s="11">
        <v>36.09</v>
      </c>
    </row>
    <row r="41" ht="15.6" spans="1:4">
      <c r="A41" s="8" t="s">
        <v>82</v>
      </c>
      <c r="B41" s="8" t="s">
        <v>83</v>
      </c>
      <c r="C41" s="9">
        <v>0.81732</v>
      </c>
      <c r="D41" s="11">
        <v>27.28667</v>
      </c>
    </row>
    <row r="42" ht="15.6" spans="1:4">
      <c r="A42" s="8" t="s">
        <v>83</v>
      </c>
      <c r="B42" s="8" t="s">
        <v>104</v>
      </c>
      <c r="C42" s="9">
        <v>1.97439</v>
      </c>
      <c r="D42" s="11">
        <v>28.10399</v>
      </c>
    </row>
    <row r="43" ht="15.6" spans="1:4">
      <c r="A43" s="8" t="s">
        <v>104</v>
      </c>
      <c r="B43" s="8" t="s">
        <v>60</v>
      </c>
      <c r="C43" s="9">
        <v>6.01162</v>
      </c>
      <c r="D43" s="11">
        <v>30.07838</v>
      </c>
    </row>
  </sheetData>
  <pageMargins left="0.7" right="0.7" top="0.75" bottom="0.75" header="0.3" footer="0.3"/>
  <pageSetup paperSize="9" orientation="portrait" horizontalDpi="1200" verticalDpi="12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3"/>
  <sheetViews>
    <sheetView topLeftCell="A18" workbookViewId="0">
      <selection activeCell="G11" sqref="G11"/>
    </sheetView>
  </sheetViews>
  <sheetFormatPr defaultColWidth="9" defaultRowHeight="14.4" outlineLevelCol="3"/>
  <cols>
    <col min="1" max="1" width="13.8148148148148" style="1" customWidth="1"/>
    <col min="2" max="2" width="11.4537037037037" style="1" customWidth="1"/>
    <col min="3" max="3" width="16.1851851851852" style="2" customWidth="1"/>
    <col min="4" max="4" width="10.2685185185185" style="3" customWidth="1"/>
    <col min="5" max="16384" width="9" style="1"/>
  </cols>
  <sheetData>
    <row r="1" ht="17.4" spans="1:3">
      <c r="A1" s="4" t="s">
        <v>117</v>
      </c>
      <c r="B1" s="4"/>
      <c r="C1" s="4"/>
    </row>
    <row r="2" ht="15.6" spans="1:4">
      <c r="A2" s="5" t="s">
        <v>129</v>
      </c>
      <c r="B2" s="6"/>
      <c r="C2" s="6"/>
      <c r="D2" s="7"/>
    </row>
    <row r="3" ht="15.6" spans="1:4">
      <c r="A3" s="8" t="s">
        <v>119</v>
      </c>
      <c r="B3" s="8" t="s">
        <v>120</v>
      </c>
      <c r="C3" s="9" t="s">
        <v>121</v>
      </c>
      <c r="D3" s="10" t="s">
        <v>122</v>
      </c>
    </row>
    <row r="4" ht="15.6" spans="1:4">
      <c r="A4" s="8" t="s">
        <v>41</v>
      </c>
      <c r="B4" s="8" t="s">
        <v>63</v>
      </c>
      <c r="C4" s="9">
        <v>-8.76176</v>
      </c>
      <c r="D4" s="11">
        <v>41.219</v>
      </c>
    </row>
    <row r="5" ht="15.6" spans="1:4">
      <c r="A5" s="8" t="s">
        <v>63</v>
      </c>
      <c r="B5" s="8" t="s">
        <v>64</v>
      </c>
      <c r="C5" s="9">
        <v>0.69457</v>
      </c>
      <c r="D5" s="11">
        <v>32.45724</v>
      </c>
    </row>
    <row r="6" ht="15.6" spans="1:4">
      <c r="A6" s="8" t="s">
        <v>64</v>
      </c>
      <c r="B6" s="8" t="s">
        <v>92</v>
      </c>
      <c r="C6" s="9">
        <v>2.07063</v>
      </c>
      <c r="D6" s="11">
        <v>33.15181</v>
      </c>
    </row>
    <row r="7" ht="15.6" spans="1:4">
      <c r="A7" s="8" t="s">
        <v>92</v>
      </c>
      <c r="B7" s="8" t="s">
        <v>41</v>
      </c>
      <c r="C7" s="9">
        <v>5.99656</v>
      </c>
      <c r="D7" s="11">
        <v>35.22244</v>
      </c>
    </row>
    <row r="8" ht="15.6" spans="1:4">
      <c r="A8" s="5" t="s">
        <v>123</v>
      </c>
      <c r="B8" s="6"/>
      <c r="C8" s="6"/>
      <c r="D8" s="7"/>
    </row>
    <row r="9" ht="15.6" spans="1:4">
      <c r="A9" s="8" t="s">
        <v>119</v>
      </c>
      <c r="B9" s="8" t="s">
        <v>120</v>
      </c>
      <c r="C9" s="9" t="s">
        <v>121</v>
      </c>
      <c r="D9" s="10" t="s">
        <v>122</v>
      </c>
    </row>
    <row r="10" ht="15.6" spans="1:4">
      <c r="A10" s="8" t="s">
        <v>46</v>
      </c>
      <c r="B10" s="8" t="s">
        <v>67</v>
      </c>
      <c r="C10" s="9">
        <v>-8.82173</v>
      </c>
      <c r="D10" s="11">
        <v>41.281</v>
      </c>
    </row>
    <row r="11" ht="15.6" spans="1:4">
      <c r="A11" s="8" t="s">
        <v>67</v>
      </c>
      <c r="B11" s="8" t="s">
        <v>68</v>
      </c>
      <c r="C11" s="9">
        <v>0.71558</v>
      </c>
      <c r="D11" s="11">
        <v>32.45927</v>
      </c>
    </row>
    <row r="12" ht="15.6" spans="1:4">
      <c r="A12" s="8" t="s">
        <v>68</v>
      </c>
      <c r="B12" s="8" t="s">
        <v>94</v>
      </c>
      <c r="C12" s="9">
        <v>2.0546</v>
      </c>
      <c r="D12" s="11">
        <v>33.17485</v>
      </c>
    </row>
    <row r="13" ht="15.6" spans="1:4">
      <c r="A13" s="8" t="s">
        <v>94</v>
      </c>
      <c r="B13" s="8" t="s">
        <v>46</v>
      </c>
      <c r="C13" s="9">
        <v>6.05155</v>
      </c>
      <c r="D13" s="11">
        <v>35.22945</v>
      </c>
    </row>
    <row r="14" ht="15.6" spans="1:4">
      <c r="A14" s="5" t="s">
        <v>124</v>
      </c>
      <c r="B14" s="6"/>
      <c r="C14" s="6"/>
      <c r="D14" s="7"/>
    </row>
    <row r="15" ht="15.6" spans="1:4">
      <c r="A15" s="8" t="s">
        <v>119</v>
      </c>
      <c r="B15" s="8" t="s">
        <v>120</v>
      </c>
      <c r="C15" s="9" t="s">
        <v>121</v>
      </c>
      <c r="D15" s="10" t="s">
        <v>122</v>
      </c>
    </row>
    <row r="16" ht="15.6" spans="1:4">
      <c r="A16" s="8" t="s">
        <v>50</v>
      </c>
      <c r="B16" s="8" t="s">
        <v>70</v>
      </c>
      <c r="C16" s="9">
        <v>-8.85406</v>
      </c>
      <c r="D16" s="11">
        <v>41.301</v>
      </c>
    </row>
    <row r="17" ht="15.6" spans="1:4">
      <c r="A17" s="8" t="s">
        <v>70</v>
      </c>
      <c r="B17" s="8" t="s">
        <v>71</v>
      </c>
      <c r="C17" s="9">
        <v>0.75385</v>
      </c>
      <c r="D17" s="11">
        <v>32.44694</v>
      </c>
    </row>
    <row r="18" ht="15.6" spans="1:4">
      <c r="A18" s="8" t="s">
        <v>71</v>
      </c>
      <c r="B18" s="8" t="s">
        <v>96</v>
      </c>
      <c r="C18" s="9">
        <v>2.03586</v>
      </c>
      <c r="D18" s="11">
        <v>33.20079</v>
      </c>
    </row>
    <row r="19" ht="15.6" spans="1:4">
      <c r="A19" s="8" t="s">
        <v>96</v>
      </c>
      <c r="B19" s="8" t="s">
        <v>50</v>
      </c>
      <c r="C19" s="9">
        <v>6.06435</v>
      </c>
      <c r="D19" s="11">
        <v>35.23665</v>
      </c>
    </row>
    <row r="20" ht="15.6" spans="1:4">
      <c r="A20" s="5" t="s">
        <v>125</v>
      </c>
      <c r="B20" s="6"/>
      <c r="C20" s="6"/>
      <c r="D20" s="7"/>
    </row>
    <row r="21" ht="15.6" spans="1:4">
      <c r="A21" s="8" t="s">
        <v>119</v>
      </c>
      <c r="B21" s="8" t="s">
        <v>120</v>
      </c>
      <c r="C21" s="9" t="s">
        <v>121</v>
      </c>
      <c r="D21" s="10" t="s">
        <v>122</v>
      </c>
    </row>
    <row r="22" ht="15.6" spans="1:4">
      <c r="A22" s="8" t="s">
        <v>54</v>
      </c>
      <c r="B22" s="8" t="s">
        <v>73</v>
      </c>
      <c r="C22" s="9">
        <v>-8.84023</v>
      </c>
      <c r="D22" s="11">
        <v>41.282</v>
      </c>
    </row>
    <row r="23" ht="15.6" spans="1:4">
      <c r="A23" s="8" t="s">
        <v>73</v>
      </c>
      <c r="B23" s="8" t="s">
        <v>74</v>
      </c>
      <c r="C23" s="9">
        <v>0.77881</v>
      </c>
      <c r="D23" s="11">
        <v>32.44177</v>
      </c>
    </row>
    <row r="24" ht="15.6" spans="1:4">
      <c r="A24" s="8" t="s">
        <v>74</v>
      </c>
      <c r="B24" s="8" t="s">
        <v>98</v>
      </c>
      <c r="C24" s="9">
        <v>2.01481</v>
      </c>
      <c r="D24" s="11">
        <v>33.22058</v>
      </c>
    </row>
    <row r="25" ht="15.6" spans="1:4">
      <c r="A25" s="8" t="s">
        <v>98</v>
      </c>
      <c r="B25" s="8" t="s">
        <v>54</v>
      </c>
      <c r="C25" s="9">
        <v>6.04661</v>
      </c>
      <c r="D25" s="11">
        <v>35.23539</v>
      </c>
    </row>
    <row r="26" ht="15.6" spans="1:4">
      <c r="A26" s="5" t="s">
        <v>126</v>
      </c>
      <c r="B26" s="6"/>
      <c r="C26" s="6"/>
      <c r="D26" s="7"/>
    </row>
    <row r="27" ht="15.6" spans="1:4">
      <c r="A27" s="8" t="s">
        <v>119</v>
      </c>
      <c r="B27" s="8" t="s">
        <v>120</v>
      </c>
      <c r="C27" s="9" t="s">
        <v>121</v>
      </c>
      <c r="D27" s="10" t="s">
        <v>122</v>
      </c>
    </row>
    <row r="28" ht="15.6" spans="1:4">
      <c r="A28" s="8" t="s">
        <v>56</v>
      </c>
      <c r="B28" s="8" t="s">
        <v>76</v>
      </c>
      <c r="C28" s="9">
        <v>-8.82314</v>
      </c>
      <c r="D28" s="11">
        <v>41.264</v>
      </c>
    </row>
    <row r="29" ht="15.6" spans="1:4">
      <c r="A29" s="8" t="s">
        <v>76</v>
      </c>
      <c r="B29" s="8" t="s">
        <v>77</v>
      </c>
      <c r="C29" s="9">
        <v>0.79726</v>
      </c>
      <c r="D29" s="11">
        <v>32.44086</v>
      </c>
    </row>
    <row r="30" ht="15.6" spans="1:4">
      <c r="A30" s="8" t="s">
        <v>77</v>
      </c>
      <c r="B30" s="8" t="s">
        <v>100</v>
      </c>
      <c r="C30" s="9">
        <v>2.00091</v>
      </c>
      <c r="D30" s="11">
        <v>33.23812</v>
      </c>
    </row>
    <row r="31" ht="15.6" spans="1:4">
      <c r="A31" s="8" t="s">
        <v>100</v>
      </c>
      <c r="B31" s="8" t="s">
        <v>56</v>
      </c>
      <c r="C31" s="9">
        <v>6.02497</v>
      </c>
      <c r="D31" s="11">
        <v>35.23903</v>
      </c>
    </row>
    <row r="32" ht="15.6" spans="1:4">
      <c r="A32" s="5" t="s">
        <v>127</v>
      </c>
      <c r="B32" s="6"/>
      <c r="C32" s="6"/>
      <c r="D32" s="7"/>
    </row>
    <row r="33" ht="15.6" spans="1:4">
      <c r="A33" s="8" t="s">
        <v>119</v>
      </c>
      <c r="B33" s="8" t="s">
        <v>120</v>
      </c>
      <c r="C33" s="9" t="s">
        <v>121</v>
      </c>
      <c r="D33" s="10" t="s">
        <v>122</v>
      </c>
    </row>
    <row r="34" ht="15.6" spans="1:4">
      <c r="A34" s="8" t="s">
        <v>58</v>
      </c>
      <c r="B34" s="8" t="s">
        <v>79</v>
      </c>
      <c r="C34" s="9">
        <v>-8.80419</v>
      </c>
      <c r="D34" s="11">
        <v>41.258</v>
      </c>
    </row>
    <row r="35" ht="15.6" spans="1:4">
      <c r="A35" s="8" t="s">
        <v>79</v>
      </c>
      <c r="B35" s="8" t="s">
        <v>80</v>
      </c>
      <c r="C35" s="9">
        <v>0.7974</v>
      </c>
      <c r="D35" s="11">
        <v>32.45381</v>
      </c>
    </row>
    <row r="36" ht="15.6" spans="1:4">
      <c r="A36" s="8" t="s">
        <v>80</v>
      </c>
      <c r="B36" s="8" t="s">
        <v>102</v>
      </c>
      <c r="C36" s="9">
        <v>1.99041</v>
      </c>
      <c r="D36" s="11">
        <v>33.25121</v>
      </c>
    </row>
    <row r="37" ht="15.6" spans="1:4">
      <c r="A37" s="8" t="s">
        <v>102</v>
      </c>
      <c r="B37" s="8" t="s">
        <v>58</v>
      </c>
      <c r="C37" s="9">
        <v>6.01638</v>
      </c>
      <c r="D37" s="11">
        <v>35.24162</v>
      </c>
    </row>
    <row r="38" ht="15.6" spans="1:4">
      <c r="A38" s="5" t="s">
        <v>128</v>
      </c>
      <c r="B38" s="6"/>
      <c r="C38" s="6"/>
      <c r="D38" s="7"/>
    </row>
    <row r="39" ht="15.6" spans="1:4">
      <c r="A39" s="8" t="s">
        <v>119</v>
      </c>
      <c r="B39" s="8" t="s">
        <v>120</v>
      </c>
      <c r="C39" s="9" t="s">
        <v>121</v>
      </c>
      <c r="D39" s="10" t="s">
        <v>122</v>
      </c>
    </row>
    <row r="40" ht="15.6" spans="1:4">
      <c r="A40" s="8" t="s">
        <v>60</v>
      </c>
      <c r="B40" s="8" t="s">
        <v>82</v>
      </c>
      <c r="C40" s="9">
        <v>-8.80333</v>
      </c>
      <c r="D40" s="11">
        <v>41.258</v>
      </c>
    </row>
    <row r="41" ht="15.6" spans="1:4">
      <c r="A41" s="8" t="s">
        <v>82</v>
      </c>
      <c r="B41" s="8" t="s">
        <v>83</v>
      </c>
      <c r="C41" s="9">
        <v>0.81732</v>
      </c>
      <c r="D41" s="11">
        <v>32.45467</v>
      </c>
    </row>
    <row r="42" ht="15.6" spans="1:4">
      <c r="A42" s="8" t="s">
        <v>83</v>
      </c>
      <c r="B42" s="8" t="s">
        <v>104</v>
      </c>
      <c r="C42" s="9">
        <v>1.97439</v>
      </c>
      <c r="D42" s="11">
        <v>33.27199</v>
      </c>
    </row>
    <row r="43" ht="15.6" spans="1:4">
      <c r="A43" s="8" t="s">
        <v>104</v>
      </c>
      <c r="B43" s="8" t="s">
        <v>60</v>
      </c>
      <c r="C43" s="9">
        <v>6.01162</v>
      </c>
      <c r="D43" s="11">
        <v>35.24638</v>
      </c>
    </row>
  </sheetData>
  <pageMargins left="0.7" right="0.7" top="0.75" bottom="0.75" header="0.3" footer="0.3"/>
  <pageSetup paperSize="9" orientation="portrait" horizontalDpi="1200" verticalDpi="12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3"/>
  <sheetViews>
    <sheetView topLeftCell="A15" workbookViewId="0">
      <selection activeCell="G16" sqref="G16"/>
    </sheetView>
  </sheetViews>
  <sheetFormatPr defaultColWidth="9" defaultRowHeight="14.4" outlineLevelCol="3"/>
  <cols>
    <col min="1" max="1" width="13.8148148148148" style="1" customWidth="1"/>
    <col min="2" max="2" width="11.4537037037037" style="1" customWidth="1"/>
    <col min="3" max="3" width="16.1851851851852" style="2" customWidth="1"/>
    <col min="4" max="4" width="10.2685185185185" style="3" customWidth="1"/>
    <col min="5" max="16384" width="9" style="1"/>
  </cols>
  <sheetData>
    <row r="1" ht="17.4" spans="1:3">
      <c r="A1" s="4" t="s">
        <v>117</v>
      </c>
      <c r="B1" s="4"/>
      <c r="C1" s="4"/>
    </row>
    <row r="2" ht="15.6" spans="1:4">
      <c r="A2" s="5" t="s">
        <v>129</v>
      </c>
      <c r="B2" s="6"/>
      <c r="C2" s="6"/>
      <c r="D2" s="7"/>
    </row>
    <row r="3" ht="15.6" spans="1:4">
      <c r="A3" s="8" t="s">
        <v>119</v>
      </c>
      <c r="B3" s="8" t="s">
        <v>120</v>
      </c>
      <c r="C3" s="9" t="s">
        <v>121</v>
      </c>
      <c r="D3" s="10" t="s">
        <v>122</v>
      </c>
    </row>
    <row r="4" ht="15.6" spans="1:4">
      <c r="A4" s="8" t="s">
        <v>41</v>
      </c>
      <c r="B4" s="8" t="s">
        <v>63</v>
      </c>
      <c r="C4" s="9">
        <v>-8.76176</v>
      </c>
      <c r="D4" s="11">
        <v>46.308</v>
      </c>
    </row>
    <row r="5" ht="15.6" spans="1:4">
      <c r="A5" s="8" t="s">
        <v>63</v>
      </c>
      <c r="B5" s="8" t="s">
        <v>64</v>
      </c>
      <c r="C5" s="9">
        <v>0.69457</v>
      </c>
      <c r="D5" s="11">
        <v>37.54624</v>
      </c>
    </row>
    <row r="6" ht="15.6" spans="1:4">
      <c r="A6" s="8" t="s">
        <v>64</v>
      </c>
      <c r="B6" s="8" t="s">
        <v>92</v>
      </c>
      <c r="C6" s="9">
        <v>2.07063</v>
      </c>
      <c r="D6" s="11">
        <v>38.24081</v>
      </c>
    </row>
    <row r="7" ht="15.6" spans="1:4">
      <c r="A7" s="8" t="s">
        <v>92</v>
      </c>
      <c r="B7" s="8" t="s">
        <v>41</v>
      </c>
      <c r="C7" s="9">
        <v>5.99656</v>
      </c>
      <c r="D7" s="11">
        <v>40.31144</v>
      </c>
    </row>
    <row r="8" ht="15.6" spans="1:4">
      <c r="A8" s="5" t="s">
        <v>123</v>
      </c>
      <c r="B8" s="6"/>
      <c r="C8" s="6"/>
      <c r="D8" s="7"/>
    </row>
    <row r="9" ht="15.6" spans="1:4">
      <c r="A9" s="8" t="s">
        <v>119</v>
      </c>
      <c r="B9" s="8" t="s">
        <v>120</v>
      </c>
      <c r="C9" s="9" t="s">
        <v>121</v>
      </c>
      <c r="D9" s="10" t="s">
        <v>122</v>
      </c>
    </row>
    <row r="10" ht="15.6" spans="1:4">
      <c r="A10" s="8" t="s">
        <v>46</v>
      </c>
      <c r="B10" s="8" t="s">
        <v>67</v>
      </c>
      <c r="C10" s="9">
        <v>-8.82173</v>
      </c>
      <c r="D10" s="11">
        <v>46.37</v>
      </c>
    </row>
    <row r="11" ht="15.6" spans="1:4">
      <c r="A11" s="8" t="s">
        <v>67</v>
      </c>
      <c r="B11" s="8" t="s">
        <v>68</v>
      </c>
      <c r="C11" s="9">
        <v>0.71558</v>
      </c>
      <c r="D11" s="11">
        <v>37.54827</v>
      </c>
    </row>
    <row r="12" ht="15.6" spans="1:4">
      <c r="A12" s="8" t="s">
        <v>68</v>
      </c>
      <c r="B12" s="8" t="s">
        <v>94</v>
      </c>
      <c r="C12" s="9">
        <v>2.0546</v>
      </c>
      <c r="D12" s="11">
        <v>38.26385</v>
      </c>
    </row>
    <row r="13" ht="15.6" spans="1:4">
      <c r="A13" s="8" t="s">
        <v>94</v>
      </c>
      <c r="B13" s="8" t="s">
        <v>46</v>
      </c>
      <c r="C13" s="9">
        <v>6.05155</v>
      </c>
      <c r="D13" s="11">
        <v>40.31845</v>
      </c>
    </row>
    <row r="14" ht="15.6" spans="1:4">
      <c r="A14" s="5" t="s">
        <v>124</v>
      </c>
      <c r="B14" s="6"/>
      <c r="C14" s="6"/>
      <c r="D14" s="7"/>
    </row>
    <row r="15" ht="15.6" spans="1:4">
      <c r="A15" s="8" t="s">
        <v>119</v>
      </c>
      <c r="B15" s="8" t="s">
        <v>120</v>
      </c>
      <c r="C15" s="9" t="s">
        <v>121</v>
      </c>
      <c r="D15" s="10" t="s">
        <v>122</v>
      </c>
    </row>
    <row r="16" ht="15.6" spans="1:4">
      <c r="A16" s="8" t="s">
        <v>50</v>
      </c>
      <c r="B16" s="8" t="s">
        <v>70</v>
      </c>
      <c r="C16" s="9">
        <v>-8.85406</v>
      </c>
      <c r="D16" s="11">
        <v>46.39</v>
      </c>
    </row>
    <row r="17" ht="15.6" spans="1:4">
      <c r="A17" s="8" t="s">
        <v>70</v>
      </c>
      <c r="B17" s="8" t="s">
        <v>71</v>
      </c>
      <c r="C17" s="9">
        <v>0.75385</v>
      </c>
      <c r="D17" s="11">
        <v>37.53594</v>
      </c>
    </row>
    <row r="18" ht="15.6" spans="1:4">
      <c r="A18" s="8" t="s">
        <v>71</v>
      </c>
      <c r="B18" s="8" t="s">
        <v>96</v>
      </c>
      <c r="C18" s="9">
        <v>2.03586</v>
      </c>
      <c r="D18" s="11">
        <v>38.28979</v>
      </c>
    </row>
    <row r="19" ht="15.6" spans="1:4">
      <c r="A19" s="8" t="s">
        <v>96</v>
      </c>
      <c r="B19" s="8" t="s">
        <v>50</v>
      </c>
      <c r="C19" s="9">
        <v>6.06435</v>
      </c>
      <c r="D19" s="11">
        <v>40.32565</v>
      </c>
    </row>
    <row r="20" ht="15.6" spans="1:4">
      <c r="A20" s="5" t="s">
        <v>125</v>
      </c>
      <c r="B20" s="6"/>
      <c r="C20" s="6"/>
      <c r="D20" s="7"/>
    </row>
    <row r="21" ht="15.6" spans="1:4">
      <c r="A21" s="8" t="s">
        <v>119</v>
      </c>
      <c r="B21" s="8" t="s">
        <v>120</v>
      </c>
      <c r="C21" s="9" t="s">
        <v>121</v>
      </c>
      <c r="D21" s="10" t="s">
        <v>122</v>
      </c>
    </row>
    <row r="22" ht="15.6" spans="1:4">
      <c r="A22" s="8" t="s">
        <v>54</v>
      </c>
      <c r="B22" s="8" t="s">
        <v>73</v>
      </c>
      <c r="C22" s="9">
        <v>-8.84023</v>
      </c>
      <c r="D22" s="11">
        <v>46.371</v>
      </c>
    </row>
    <row r="23" ht="15.6" spans="1:4">
      <c r="A23" s="8" t="s">
        <v>73</v>
      </c>
      <c r="B23" s="8" t="s">
        <v>74</v>
      </c>
      <c r="C23" s="9">
        <v>0.77881</v>
      </c>
      <c r="D23" s="11">
        <v>37.53077</v>
      </c>
    </row>
    <row r="24" ht="15.6" spans="1:4">
      <c r="A24" s="8" t="s">
        <v>74</v>
      </c>
      <c r="B24" s="8" t="s">
        <v>98</v>
      </c>
      <c r="C24" s="9">
        <v>2.01481</v>
      </c>
      <c r="D24" s="11">
        <v>38.30958</v>
      </c>
    </row>
    <row r="25" ht="15.6" spans="1:4">
      <c r="A25" s="8" t="s">
        <v>98</v>
      </c>
      <c r="B25" s="8" t="s">
        <v>54</v>
      </c>
      <c r="C25" s="9">
        <v>6.04661</v>
      </c>
      <c r="D25" s="11">
        <v>40.32439</v>
      </c>
    </row>
    <row r="26" ht="15.6" spans="1:4">
      <c r="A26" s="5" t="s">
        <v>126</v>
      </c>
      <c r="B26" s="6"/>
      <c r="C26" s="6"/>
      <c r="D26" s="7"/>
    </row>
    <row r="27" ht="15.6" spans="1:4">
      <c r="A27" s="8" t="s">
        <v>119</v>
      </c>
      <c r="B27" s="8" t="s">
        <v>120</v>
      </c>
      <c r="C27" s="9" t="s">
        <v>121</v>
      </c>
      <c r="D27" s="10" t="s">
        <v>122</v>
      </c>
    </row>
    <row r="28" ht="15.6" spans="1:4">
      <c r="A28" s="8" t="s">
        <v>56</v>
      </c>
      <c r="B28" s="8" t="s">
        <v>76</v>
      </c>
      <c r="C28" s="9">
        <v>-8.82314</v>
      </c>
      <c r="D28" s="11">
        <v>46.353</v>
      </c>
    </row>
    <row r="29" ht="15.6" spans="1:4">
      <c r="A29" s="8" t="s">
        <v>76</v>
      </c>
      <c r="B29" s="8" t="s">
        <v>77</v>
      </c>
      <c r="C29" s="9">
        <v>0.79726</v>
      </c>
      <c r="D29" s="11">
        <v>37.52986</v>
      </c>
    </row>
    <row r="30" ht="15.6" spans="1:4">
      <c r="A30" s="8" t="s">
        <v>77</v>
      </c>
      <c r="B30" s="8" t="s">
        <v>100</v>
      </c>
      <c r="C30" s="9">
        <v>2.00091</v>
      </c>
      <c r="D30" s="11">
        <v>38.32712</v>
      </c>
    </row>
    <row r="31" ht="15.6" spans="1:4">
      <c r="A31" s="8" t="s">
        <v>100</v>
      </c>
      <c r="B31" s="8" t="s">
        <v>56</v>
      </c>
      <c r="C31" s="9">
        <v>6.02497</v>
      </c>
      <c r="D31" s="11">
        <v>40.32803</v>
      </c>
    </row>
    <row r="32" ht="15.6" spans="1:4">
      <c r="A32" s="5" t="s">
        <v>127</v>
      </c>
      <c r="B32" s="6"/>
      <c r="C32" s="6"/>
      <c r="D32" s="7"/>
    </row>
    <row r="33" ht="15.6" spans="1:4">
      <c r="A33" s="8" t="s">
        <v>119</v>
      </c>
      <c r="B33" s="8" t="s">
        <v>120</v>
      </c>
      <c r="C33" s="9" t="s">
        <v>121</v>
      </c>
      <c r="D33" s="10" t="s">
        <v>122</v>
      </c>
    </row>
    <row r="34" ht="15.6" spans="1:4">
      <c r="A34" s="8" t="s">
        <v>58</v>
      </c>
      <c r="B34" s="8" t="s">
        <v>79</v>
      </c>
      <c r="C34" s="9">
        <v>-8.80419</v>
      </c>
      <c r="D34" s="11">
        <v>46.347</v>
      </c>
    </row>
    <row r="35" ht="15.6" spans="1:4">
      <c r="A35" s="8" t="s">
        <v>79</v>
      </c>
      <c r="B35" s="8" t="s">
        <v>80</v>
      </c>
      <c r="C35" s="9">
        <v>0.7974</v>
      </c>
      <c r="D35" s="11">
        <v>37.54281</v>
      </c>
    </row>
    <row r="36" ht="15.6" spans="1:4">
      <c r="A36" s="8" t="s">
        <v>80</v>
      </c>
      <c r="B36" s="8" t="s">
        <v>102</v>
      </c>
      <c r="C36" s="9">
        <v>1.99041</v>
      </c>
      <c r="D36" s="11">
        <v>38.34021</v>
      </c>
    </row>
    <row r="37" ht="15.6" spans="1:4">
      <c r="A37" s="8" t="s">
        <v>102</v>
      </c>
      <c r="B37" s="8" t="s">
        <v>58</v>
      </c>
      <c r="C37" s="9">
        <v>6.01638</v>
      </c>
      <c r="D37" s="11">
        <v>40.33062</v>
      </c>
    </row>
    <row r="38" ht="15.6" spans="1:4">
      <c r="A38" s="5" t="s">
        <v>128</v>
      </c>
      <c r="B38" s="6"/>
      <c r="C38" s="6"/>
      <c r="D38" s="7"/>
    </row>
    <row r="39" ht="15.6" spans="1:4">
      <c r="A39" s="8" t="s">
        <v>119</v>
      </c>
      <c r="B39" s="8" t="s">
        <v>120</v>
      </c>
      <c r="C39" s="9" t="s">
        <v>121</v>
      </c>
      <c r="D39" s="10" t="s">
        <v>122</v>
      </c>
    </row>
    <row r="40" ht="15.6" spans="1:4">
      <c r="A40" s="8" t="s">
        <v>60</v>
      </c>
      <c r="B40" s="8" t="s">
        <v>82</v>
      </c>
      <c r="C40" s="9">
        <v>-8.80333</v>
      </c>
      <c r="D40" s="11">
        <v>46.347</v>
      </c>
    </row>
    <row r="41" ht="15.6" spans="1:4">
      <c r="A41" s="8" t="s">
        <v>82</v>
      </c>
      <c r="B41" s="8" t="s">
        <v>83</v>
      </c>
      <c r="C41" s="9">
        <v>0.81732</v>
      </c>
      <c r="D41" s="11">
        <v>37.54367</v>
      </c>
    </row>
    <row r="42" ht="15.6" spans="1:4">
      <c r="A42" s="8" t="s">
        <v>83</v>
      </c>
      <c r="B42" s="8" t="s">
        <v>104</v>
      </c>
      <c r="C42" s="9">
        <v>1.97439</v>
      </c>
      <c r="D42" s="11">
        <v>38.36099</v>
      </c>
    </row>
    <row r="43" ht="15.6" spans="1:4">
      <c r="A43" s="8" t="s">
        <v>104</v>
      </c>
      <c r="B43" s="8" t="s">
        <v>60</v>
      </c>
      <c r="C43" s="9">
        <v>6.01162</v>
      </c>
      <c r="D43" s="11">
        <v>40.33538</v>
      </c>
    </row>
  </sheetData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外业概算</vt:lpstr>
      <vt:lpstr>二等水准测量成果表（1）</vt:lpstr>
      <vt:lpstr>二等水准测量成果表 (2)</vt:lpstr>
      <vt:lpstr>二等水准测量成果表 (3)</vt:lpstr>
      <vt:lpstr>二等水准测量成果表 (4)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bgs</cp:lastModifiedBy>
  <dcterms:created xsi:type="dcterms:W3CDTF">2006-09-13T11:21:00Z</dcterms:created>
  <dcterms:modified xsi:type="dcterms:W3CDTF">2023-08-28T07:50:49Z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C85784412DC940288C0CE271BA512C47_13</vt:lpwstr>
  </property>
  <property fmtid="{D5CDD505-2E9C-101B-9397-08002B2CF9AE}" pid="3" name="KSOProductBuildVer">
    <vt:lpwstr>2052-11.1.0.14309</vt:lpwstr>
  </property>
</Properties>
</file>